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3-2-Nuevos_formularios/REVISADOS_con_CHIQUI/Definitivos_con_instrucciones/2022-CCTT/"/>
    </mc:Choice>
  </mc:AlternateContent>
  <xr:revisionPtr revIDLastSave="202" documentId="14_{1D75E77F-D405-410D-8640-1826939CCA09}" xr6:coauthVersionLast="47" xr6:coauthVersionMax="47" xr10:uidLastSave="{6C5C0E2E-C947-4A63-874E-9A345721C0E7}"/>
  <bookViews>
    <workbookView xWindow="28680" yWindow="-210" windowWidth="29040" windowHeight="15840" tabRatio="689" activeTab="1" xr2:uid="{00000000-000D-0000-FFFF-FFFF00000000}"/>
  </bookViews>
  <sheets>
    <sheet name="INSTRUCCIONES" sheetId="1" r:id="rId1"/>
    <sheet name="EXPEDIENTE Y TRABAJADORES" sheetId="3" r:id="rId2"/>
    <sheet name="GASTO PERSONAL CONJUNTO AÑO 1" sheetId="2" r:id="rId3"/>
    <sheet name="GASTO PERSONAL CONJUNTO 2" sheetId="5" r:id="rId4"/>
    <sheet name="GASTO PERSONAL CONJUNTO 3" sheetId="7" r:id="rId5"/>
    <sheet name="AUXILIAR" sheetId="4" r:id="rId6"/>
  </sheets>
  <definedNames>
    <definedName name="_xlnm.Print_Area" localSheetId="1">'EXPEDIENTE Y TRABAJADORES'!$B$1:$F$46</definedName>
    <definedName name="Trabajadores">AUXILIAR!$J$6:$J$25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6" i="4" l="1"/>
  <c r="K29" i="7"/>
  <c r="J29" i="7"/>
  <c r="L29" i="7" s="1"/>
  <c r="H29" i="7"/>
  <c r="K28" i="7"/>
  <c r="J28" i="7"/>
  <c r="L28" i="7" s="1"/>
  <c r="H28" i="7"/>
  <c r="M28" i="7" s="1"/>
  <c r="L27" i="7"/>
  <c r="M27" i="7" s="1"/>
  <c r="K27" i="7"/>
  <c r="J27" i="7"/>
  <c r="H27" i="7"/>
  <c r="K26" i="7"/>
  <c r="J26" i="7"/>
  <c r="L26" i="7" s="1"/>
  <c r="H26" i="7"/>
  <c r="M26" i="7" s="1"/>
  <c r="L25" i="7"/>
  <c r="M25" i="7" s="1"/>
  <c r="K25" i="7"/>
  <c r="J25" i="7"/>
  <c r="H25" i="7"/>
  <c r="K24" i="7"/>
  <c r="J24" i="7"/>
  <c r="L24" i="7" s="1"/>
  <c r="H24" i="7"/>
  <c r="K23" i="7"/>
  <c r="J23" i="7"/>
  <c r="L23" i="7" s="1"/>
  <c r="H23" i="7"/>
  <c r="M23" i="7" s="1"/>
  <c r="K22" i="7"/>
  <c r="L22" i="7" s="1"/>
  <c r="M22" i="7" s="1"/>
  <c r="J22" i="7"/>
  <c r="H22" i="7"/>
  <c r="K21" i="7"/>
  <c r="J21" i="7"/>
  <c r="L21" i="7" s="1"/>
  <c r="H21" i="7"/>
  <c r="M21" i="7" s="1"/>
  <c r="K20" i="7"/>
  <c r="J20" i="7"/>
  <c r="L20" i="7" s="1"/>
  <c r="M20" i="7" s="1"/>
  <c r="H20" i="7"/>
  <c r="L19" i="7"/>
  <c r="M19" i="7" s="1"/>
  <c r="K19" i="7"/>
  <c r="J19" i="7"/>
  <c r="H19" i="7"/>
  <c r="K18" i="7"/>
  <c r="J18" i="7"/>
  <c r="L18" i="7" s="1"/>
  <c r="H18" i="7"/>
  <c r="M18" i="7" s="1"/>
  <c r="L17" i="7"/>
  <c r="M17" i="7" s="1"/>
  <c r="K17" i="7"/>
  <c r="J17" i="7"/>
  <c r="H17" i="7"/>
  <c r="K16" i="7"/>
  <c r="J16" i="7"/>
  <c r="L16" i="7" s="1"/>
  <c r="H16" i="7"/>
  <c r="M16" i="7" s="1"/>
  <c r="K15" i="7"/>
  <c r="J15" i="7"/>
  <c r="L15" i="7" s="1"/>
  <c r="H15" i="7"/>
  <c r="M15" i="7" s="1"/>
  <c r="K14" i="7"/>
  <c r="L14" i="7" s="1"/>
  <c r="M14" i="7" s="1"/>
  <c r="J14" i="7"/>
  <c r="H14" i="7"/>
  <c r="K13" i="7"/>
  <c r="J13" i="7"/>
  <c r="L13" i="7" s="1"/>
  <c r="H13" i="7"/>
  <c r="M13" i="7" s="1"/>
  <c r="M12" i="7"/>
  <c r="L12" i="7"/>
  <c r="K12" i="7"/>
  <c r="H12" i="7"/>
  <c r="K11" i="7"/>
  <c r="J11" i="7"/>
  <c r="L11" i="7" s="1"/>
  <c r="H11" i="7"/>
  <c r="M11" i="7" s="1"/>
  <c r="K10" i="7"/>
  <c r="J10" i="7"/>
  <c r="L10" i="7" s="1"/>
  <c r="H10" i="7"/>
  <c r="M10" i="7" s="1"/>
  <c r="J8" i="7"/>
  <c r="F8" i="7"/>
  <c r="C3" i="7"/>
  <c r="K29" i="5"/>
  <c r="J29" i="5"/>
  <c r="L29" i="5" s="1"/>
  <c r="H29" i="5"/>
  <c r="M29" i="5" s="1"/>
  <c r="K28" i="5"/>
  <c r="L28" i="5" s="1"/>
  <c r="M28" i="5" s="1"/>
  <c r="J28" i="5"/>
  <c r="H28" i="5"/>
  <c r="L27" i="5"/>
  <c r="K27" i="5"/>
  <c r="J27" i="5"/>
  <c r="H27" i="5"/>
  <c r="M27" i="5" s="1"/>
  <c r="K26" i="5"/>
  <c r="J26" i="5"/>
  <c r="L26" i="5" s="1"/>
  <c r="M26" i="5" s="1"/>
  <c r="H26" i="5"/>
  <c r="K25" i="5"/>
  <c r="J25" i="5"/>
  <c r="L25" i="5" s="1"/>
  <c r="H25" i="5"/>
  <c r="K24" i="5"/>
  <c r="L24" i="5" s="1"/>
  <c r="J24" i="5"/>
  <c r="H24" i="5"/>
  <c r="M24" i="5" s="1"/>
  <c r="L23" i="5"/>
  <c r="M23" i="5" s="1"/>
  <c r="K23" i="5"/>
  <c r="J23" i="5"/>
  <c r="H23" i="5"/>
  <c r="K22" i="5"/>
  <c r="J22" i="5"/>
  <c r="L22" i="5" s="1"/>
  <c r="H22" i="5"/>
  <c r="M22" i="5" s="1"/>
  <c r="K21" i="5"/>
  <c r="J21" i="5"/>
  <c r="L21" i="5" s="1"/>
  <c r="H21" i="5"/>
  <c r="K20" i="5"/>
  <c r="L20" i="5" s="1"/>
  <c r="M20" i="5" s="1"/>
  <c r="J20" i="5"/>
  <c r="H20" i="5"/>
  <c r="L19" i="5"/>
  <c r="K19" i="5"/>
  <c r="J19" i="5"/>
  <c r="H19" i="5"/>
  <c r="M19" i="5" s="1"/>
  <c r="K18" i="5"/>
  <c r="J18" i="5"/>
  <c r="L18" i="5" s="1"/>
  <c r="M18" i="5" s="1"/>
  <c r="H18" i="5"/>
  <c r="K17" i="5"/>
  <c r="J17" i="5"/>
  <c r="L17" i="5" s="1"/>
  <c r="H17" i="5"/>
  <c r="M17" i="5" s="1"/>
  <c r="K16" i="5"/>
  <c r="L16" i="5" s="1"/>
  <c r="J16" i="5"/>
  <c r="H16" i="5"/>
  <c r="L15" i="5"/>
  <c r="M15" i="5" s="1"/>
  <c r="K15" i="5"/>
  <c r="J15" i="5"/>
  <c r="H15" i="5"/>
  <c r="K14" i="5"/>
  <c r="J14" i="5"/>
  <c r="L14" i="5" s="1"/>
  <c r="H14" i="5"/>
  <c r="H30" i="5" s="1"/>
  <c r="K13" i="5"/>
  <c r="J13" i="5"/>
  <c r="L13" i="5" s="1"/>
  <c r="H13" i="5"/>
  <c r="M13" i="5" s="1"/>
  <c r="K12" i="5"/>
  <c r="L12" i="5" s="1"/>
  <c r="M12" i="5" s="1"/>
  <c r="H12" i="5"/>
  <c r="K11" i="5"/>
  <c r="L11" i="5" s="1"/>
  <c r="J11" i="5"/>
  <c r="H11" i="5"/>
  <c r="L10" i="5"/>
  <c r="M10" i="5" s="1"/>
  <c r="K10" i="5"/>
  <c r="J10" i="5"/>
  <c r="H10" i="5"/>
  <c r="J8" i="5"/>
  <c r="F8" i="5"/>
  <c r="C3" i="5"/>
  <c r="A1" i="4"/>
  <c r="K12" i="2"/>
  <c r="K11" i="2"/>
  <c r="J11" i="2"/>
  <c r="J10" i="2"/>
  <c r="L12" i="2"/>
  <c r="M12" i="2" s="1"/>
  <c r="J13" i="2"/>
  <c r="K13" i="2"/>
  <c r="J14" i="2"/>
  <c r="L14" i="2" s="1"/>
  <c r="M14" i="2" s="1"/>
  <c r="K14" i="2"/>
  <c r="J15" i="2"/>
  <c r="K15" i="2"/>
  <c r="J16" i="2"/>
  <c r="L16" i="2" s="1"/>
  <c r="M16" i="2" s="1"/>
  <c r="K16" i="2"/>
  <c r="J17" i="2"/>
  <c r="L17" i="2" s="1"/>
  <c r="M17" i="2" s="1"/>
  <c r="K17" i="2"/>
  <c r="J18" i="2"/>
  <c r="K18" i="2"/>
  <c r="L18" i="2"/>
  <c r="J19" i="2"/>
  <c r="L19" i="2" s="1"/>
  <c r="M19" i="2" s="1"/>
  <c r="K19" i="2"/>
  <c r="J20" i="2"/>
  <c r="L20" i="2" s="1"/>
  <c r="M20" i="2" s="1"/>
  <c r="K20" i="2"/>
  <c r="J21" i="2"/>
  <c r="K21" i="2"/>
  <c r="J22" i="2"/>
  <c r="L22" i="2" s="1"/>
  <c r="M22" i="2" s="1"/>
  <c r="K22" i="2"/>
  <c r="J23" i="2"/>
  <c r="K23" i="2"/>
  <c r="J24" i="2"/>
  <c r="K24" i="2"/>
  <c r="L24" i="2"/>
  <c r="M24" i="2" s="1"/>
  <c r="J25" i="2"/>
  <c r="K25" i="2"/>
  <c r="J26" i="2"/>
  <c r="K26" i="2"/>
  <c r="L26" i="2"/>
  <c r="J27" i="2"/>
  <c r="L27" i="2" s="1"/>
  <c r="K27" i="2"/>
  <c r="J28" i="2"/>
  <c r="K28" i="2"/>
  <c r="L28" i="2"/>
  <c r="M28" i="2" s="1"/>
  <c r="J29" i="2"/>
  <c r="K29" i="2"/>
  <c r="K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0" i="2"/>
  <c r="J8" i="2"/>
  <c r="F8" i="2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D6" i="4"/>
  <c r="C6" i="4"/>
  <c r="C3" i="2"/>
  <c r="F8" i="4" l="1"/>
  <c r="G8" i="4" s="1"/>
  <c r="L30" i="7"/>
  <c r="M24" i="7"/>
  <c r="M30" i="7" s="1"/>
  <c r="M29" i="7"/>
  <c r="H30" i="7"/>
  <c r="M25" i="5"/>
  <c r="M16" i="5"/>
  <c r="M30" i="5" s="1"/>
  <c r="M21" i="5"/>
  <c r="M11" i="5"/>
  <c r="L30" i="5"/>
  <c r="M14" i="5"/>
  <c r="L11" i="2"/>
  <c r="L23" i="2"/>
  <c r="M23" i="2" s="1"/>
  <c r="L29" i="2"/>
  <c r="M29" i="2" s="1"/>
  <c r="L13" i="2"/>
  <c r="M13" i="2" s="1"/>
  <c r="M26" i="2"/>
  <c r="M18" i="2"/>
  <c r="L15" i="2"/>
  <c r="M15" i="2" s="1"/>
  <c r="M11" i="2"/>
  <c r="L25" i="2"/>
  <c r="M25" i="2" s="1"/>
  <c r="L10" i="2"/>
  <c r="M10" i="2" s="1"/>
  <c r="L21" i="2"/>
  <c r="M21" i="2" s="1"/>
  <c r="M27" i="2"/>
  <c r="H30" i="2"/>
  <c r="F12" i="4"/>
  <c r="G12" i="4" s="1"/>
  <c r="F24" i="4"/>
  <c r="G24" i="4" s="1"/>
  <c r="G16" i="4"/>
  <c r="F20" i="4"/>
  <c r="G20" i="4" s="1"/>
  <c r="F21" i="4"/>
  <c r="G21" i="4" s="1"/>
  <c r="F6" i="4"/>
  <c r="G6" i="4" s="1"/>
  <c r="F10" i="4"/>
  <c r="G10" i="4" s="1"/>
  <c r="F17" i="4"/>
  <c r="G17" i="4" s="1"/>
  <c r="F25" i="4"/>
  <c r="G25" i="4" s="1"/>
  <c r="F15" i="4"/>
  <c r="G15" i="4" s="1"/>
  <c r="F23" i="4"/>
  <c r="G23" i="4" s="1"/>
  <c r="F19" i="4"/>
  <c r="G19" i="4" s="1"/>
  <c r="F11" i="4"/>
  <c r="G11" i="4" s="1"/>
  <c r="F7" i="4"/>
  <c r="G7" i="4" s="1"/>
  <c r="F22" i="4"/>
  <c r="G22" i="4" s="1"/>
  <c r="F18" i="4"/>
  <c r="G18" i="4" s="1"/>
  <c r="F14" i="4"/>
  <c r="G14" i="4" s="1"/>
  <c r="F13" i="4"/>
  <c r="G13" i="4" s="1"/>
  <c r="F9" i="4"/>
  <c r="G9" i="4" s="1"/>
  <c r="C21" i="3"/>
  <c r="M30" i="2" l="1"/>
  <c r="I12" i="4"/>
  <c r="I20" i="4"/>
  <c r="I21" i="4"/>
  <c r="I14" i="4"/>
  <c r="I15" i="4"/>
  <c r="I13" i="4"/>
  <c r="I8" i="4"/>
  <c r="I16" i="4"/>
  <c r="I24" i="4"/>
  <c r="I25" i="4"/>
  <c r="I10" i="4"/>
  <c r="I18" i="4"/>
  <c r="I6" i="4"/>
  <c r="I23" i="4"/>
  <c r="I17" i="4"/>
  <c r="I11" i="4"/>
  <c r="I19" i="4"/>
  <c r="I22" i="4"/>
  <c r="I7" i="4"/>
  <c r="I9" i="4"/>
  <c r="L30" i="2"/>
  <c r="H11" i="4" l="1"/>
  <c r="H24" i="4"/>
  <c r="H19" i="4"/>
  <c r="H16" i="4"/>
  <c r="H8" i="4"/>
  <c r="H23" i="4"/>
  <c r="H6" i="4"/>
  <c r="H15" i="4"/>
  <c r="H17" i="4"/>
  <c r="H13" i="4"/>
  <c r="H9" i="4"/>
  <c r="H18" i="4"/>
  <c r="H14" i="4"/>
  <c r="H21" i="4"/>
  <c r="H7" i="4"/>
  <c r="H10" i="4"/>
  <c r="H22" i="4"/>
  <c r="H25" i="4"/>
  <c r="H20" i="4"/>
  <c r="H12" i="4"/>
  <c r="J17" i="4" l="1"/>
  <c r="J25" i="4"/>
  <c r="J7" i="4"/>
  <c r="J8" i="4"/>
  <c r="J18" i="4"/>
  <c r="J6" i="4"/>
  <c r="J13" i="4"/>
  <c r="J21" i="4"/>
  <c r="J9" i="4"/>
  <c r="J14" i="4"/>
  <c r="J10" i="4"/>
  <c r="J15" i="4"/>
  <c r="J23" i="4"/>
  <c r="J11" i="4"/>
  <c r="J20" i="4"/>
  <c r="J22" i="4"/>
  <c r="J16" i="4"/>
  <c r="J24" i="4"/>
  <c r="J19" i="4"/>
  <c r="J12" i="4"/>
</calcChain>
</file>

<file path=xl/sharedStrings.xml><?xml version="1.0" encoding="utf-8"?>
<sst xmlns="http://schemas.openxmlformats.org/spreadsheetml/2006/main" count="91" uniqueCount="51">
  <si>
    <t>NOMBRE</t>
  </si>
  <si>
    <t>TOTAL</t>
  </si>
  <si>
    <t>MOD-52: RELACIÓN DE GASTOS DE PERSONAL IMPUTADOS AL PROYECTO</t>
  </si>
  <si>
    <t>PROGRAMA:</t>
  </si>
  <si>
    <t>PROGRAMA DE APOYO A LOS CENTROS TECNOLÓGICOS DE LA REGIÓN DE MURCIA DESTINADAS A LA REALIZACIÓN DE ACTIVIDADES DE I+D DE CARÁCTER NO ECONÓMICO, COFINANCIADAS POR EL FEDER</t>
  </si>
  <si>
    <t>AÑO:</t>
  </si>
  <si>
    <t>DIVISIÓN:</t>
  </si>
  <si>
    <t>LÍNEA:</t>
  </si>
  <si>
    <t>CT01</t>
  </si>
  <si>
    <t>Nº EXPEDIENTE:</t>
  </si>
  <si>
    <t>BENEFICIARIO:</t>
  </si>
  <si>
    <t>Nº DE EXPEDIENTE:</t>
  </si>
  <si>
    <t>LISTADO DE TRABAJADORES PARTICIPANTES EN EL PROYECTO/ACTIVIDAD</t>
  </si>
  <si>
    <t>Nº ORDEN</t>
  </si>
  <si>
    <t>APELLIDOS</t>
  </si>
  <si>
    <t>LISTADO TRABAJADORES</t>
  </si>
  <si>
    <t>EJERCICIO:</t>
  </si>
  <si>
    <t>TRABAJADOR</t>
  </si>
  <si>
    <t>EN SU CASO,
OBSERVACIONES DEL BENEFICIARIO</t>
  </si>
  <si>
    <t>BREVE DESCRIPCIÓN TAREAS EJECUTADAS</t>
  </si>
  <si>
    <t>COSTE/HORA
(euros/hora)</t>
  </si>
  <si>
    <t>IMPORTE
IMPUTADO
(euros)</t>
  </si>
  <si>
    <t>HORAS
DEDICADAS
EN EJERCICIO</t>
  </si>
  <si>
    <t>COSTE/HORA MÁXIMO</t>
  </si>
  <si>
    <t>DIFERENCIA
(euros)</t>
  </si>
  <si>
    <t>REVISIÓN INFO</t>
  </si>
  <si>
    <t>EN SU CASO,
OBSERVACIONES INFO</t>
  </si>
  <si>
    <t>-. Debe cumplimentar esta Hoja Excel y anexarla a la Solicitud de Cobro (Cuenta Justificativa) del expediente.</t>
  </si>
  <si>
    <t>INSTRUCCIONES PARA LA CORRECTA CUMPLIMENTACIÓN DEL MOD52.
 ESTADILLOS DEL TRABAJADOR</t>
  </si>
  <si>
    <t>-. La Hoja/Pestaña "EXPEDIENTE Y TRABAJDORES" tiene dos bloques:</t>
  </si>
  <si>
    <t>-. BLOQUE 1: identificación del solicitante y expediente.</t>
  </si>
  <si>
    <t>-. BLOQUE 2: identificación de los trabajadores participantes en el proyecto /actividad.</t>
  </si>
  <si>
    <t>HOJA/PESTAÑA "EXPEDIENTE Y TRABAJADORES"</t>
  </si>
  <si>
    <t>a) Identificación del solicitante.</t>
  </si>
  <si>
    <t>-. Dentro del BLOQUE 1, se debera cumplimentar:</t>
  </si>
  <si>
    <t>b) Celda D15: número del expediente.</t>
  </si>
  <si>
    <t>-. Dentro del BLOQUE 2, se deberán incluir el nombre y apellidos de todos los trabajadores participantes en el proyecto / actividad.</t>
  </si>
  <si>
    <t>HOJA/PESTAÑA "GASTOS PERSONAL CONJUNTO AÑO 1"</t>
  </si>
  <si>
    <t>-. En primer lugar, hay que cumplimentar la Celda C5 indicando el ejercicio correspondiente.</t>
  </si>
  <si>
    <t>-. Seleccionar los apellidos y nombre del trabajador.</t>
  </si>
  <si>
    <t>-. Columna "F": se incluirá el número de horas dedicadas por el trabajador en el ejercicio al proyecto / actividad de acuerdo con lo reflejado en los estadillos correspondientes.</t>
  </si>
  <si>
    <t>-. Columna "G": se incluirá el valor del coste/hora obtenido en el MODELO correspodiente.</t>
  </si>
  <si>
    <t>-. Columna "E": incluir una breve descripción de las tareras realizadas.</t>
  </si>
  <si>
    <t>NOTA: en el caso de que en la memoria técnica del proyecto se hubiese establecido un plan de trabajo se puede hacer referencia al esquema contenido en dicha memoria. Ejemplo: Tarea 1.1.</t>
  </si>
  <si>
    <t>-. En la columna "H" se irá autocompletando el importe imputado correspondiente para el trabajador en el ejercicio.</t>
  </si>
  <si>
    <t>-. NOTA: en el caso de que las bases reguladoras hubiesen establecido un valor máximo subvencionable  para el coste/hora, dicha particularidad se habrá reflejado en el valor indicado en la columna "H".</t>
  </si>
  <si>
    <t>-. A continuación y para cada trabajador participante en el ejercicio indicado en el punto anterior se procederá de la siguiente manera:</t>
  </si>
  <si>
    <t>-. Columna "I": espacio disponible para insertar, en su caso, cualquier observación que estime conveniente el beneficiario en relación con la imputación horaria del trabajador en cuestión</t>
  </si>
  <si>
    <t>HOJA/PESTAÑA "GASTOS PERSONAL CONJUNTO AÑO 2" Y
"GASTOS PERSONAL CONJUNTO AÑO 3"</t>
  </si>
  <si>
    <t>-. En su caso, se procederá de forma análoga indicando el ejercio al que hace referencia (Celda C5).</t>
  </si>
  <si>
    <t>MOD-52-23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</si>
</sst>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0"/>
  </numFmts>
  <fonts count="12" x14ac:knownFonts="1">
    <font>
      <sz val="11"/>
      <color rgb="FF000000"/>
      <name val="Calibri"/>
      <family val="2"/>
      <charset val="1"/>
    </font>
    <font>
      <sz val="12"/>
      <name val="Gotham Book"/>
      <family val="3"/>
      <charset val="1"/>
    </font>
    <font>
      <sz val="10"/>
      <name val="Arial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4"/>
      <name val="Century Gothic"/>
      <family val="2"/>
    </font>
    <font>
      <sz val="10"/>
      <color rgb="FF000000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0"/>
      <color rgb="FF000000"/>
      <name val="Century Gothic"/>
      <family val="2"/>
    </font>
    <font>
      <sz val="10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E7F1F9"/>
        <bgColor indexed="64"/>
      </patternFill>
    </fill>
    <fill>
      <patternFill patternType="solid">
        <fgColor rgb="FFC1D4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E7F1F9"/>
        <bgColor rgb="FFFFFFCC"/>
      </patternFill>
    </fill>
    <fill>
      <patternFill patternType="solid">
        <fgColor rgb="FFE7F1F9"/>
        <bgColor rgb="FFCCFFFF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1">
    <xf numFmtId="0" fontId="0" fillId="0" borderId="0" xfId="0"/>
    <xf numFmtId="0" fontId="7" fillId="0" borderId="0" xfId="0" applyFont="1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3" borderId="1" xfId="1" applyFont="1" applyFill="1" applyBorder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164" fontId="4" fillId="3" borderId="1" xfId="1" applyNumberFormat="1" applyFont="1" applyFill="1" applyBorder="1" applyAlignment="1">
      <alignment horizontal="left" vertical="center" indent="1"/>
    </xf>
    <xf numFmtId="164" fontId="5" fillId="0" borderId="0" xfId="1" applyNumberFormat="1" applyFont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indent="1"/>
    </xf>
    <xf numFmtId="165" fontId="5" fillId="2" borderId="1" xfId="1" applyNumberFormat="1" applyFont="1" applyFill="1" applyBorder="1" applyAlignment="1" applyProtection="1">
      <alignment horizontal="left" vertical="center"/>
      <protection locked="0"/>
    </xf>
    <xf numFmtId="0" fontId="5" fillId="0" borderId="0" xfId="1" applyFont="1" applyAlignment="1">
      <alignment horizontal="right" vertical="center" inden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 indent="1"/>
    </xf>
    <xf numFmtId="165" fontId="5" fillId="2" borderId="1" xfId="1" applyNumberFormat="1" applyFont="1" applyFill="1" applyBorder="1" applyAlignment="1" applyProtection="1">
      <alignment horizontal="left" vertical="center" indent="1"/>
      <protection locked="0"/>
    </xf>
    <xf numFmtId="0" fontId="7" fillId="0" borderId="1" xfId="0" applyFont="1" applyBorder="1"/>
    <xf numFmtId="0" fontId="7" fillId="0" borderId="0" xfId="0" applyFont="1" applyAlignment="1">
      <alignment horizontal="center"/>
    </xf>
    <xf numFmtId="0" fontId="5" fillId="7" borderId="1" xfId="0" applyFont="1" applyFill="1" applyBorder="1" applyAlignment="1" applyProtection="1">
      <alignment vertical="top" wrapText="1"/>
      <protection locked="0"/>
    </xf>
    <xf numFmtId="4" fontId="5" fillId="7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5" fillId="7" borderId="1" xfId="0" applyFont="1" applyFill="1" applyBorder="1" applyAlignment="1" applyProtection="1">
      <alignment horizontal="left" vertical="center" wrapText="1" indent="1"/>
      <protection locked="0"/>
    </xf>
    <xf numFmtId="0" fontId="7" fillId="4" borderId="1" xfId="0" applyFont="1" applyFill="1" applyBorder="1"/>
    <xf numFmtId="0" fontId="5" fillId="4" borderId="0" xfId="1" applyFont="1" applyFill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5" fontId="4" fillId="5" borderId="11" xfId="0" applyNumberFormat="1" applyFont="1" applyFill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indent="1"/>
    </xf>
    <xf numFmtId="0" fontId="5" fillId="0" borderId="1" xfId="0" applyFont="1" applyBorder="1" applyAlignment="1">
      <alignment vertical="top" wrapText="1"/>
    </xf>
    <xf numFmtId="0" fontId="8" fillId="5" borderId="0" xfId="0" applyFont="1" applyFill="1" applyAlignment="1">
      <alignment horizontal="center" vertical="center"/>
    </xf>
    <xf numFmtId="4" fontId="8" fillId="5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3" fillId="8" borderId="1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49" fontId="4" fillId="9" borderId="0" xfId="0" applyNumberFormat="1" applyFont="1" applyFill="1" applyAlignment="1">
      <alignment horizontal="center" vertical="center"/>
    </xf>
    <xf numFmtId="49" fontId="1" fillId="0" borderId="0" xfId="0" applyNumberFormat="1" applyFont="1"/>
    <xf numFmtId="49" fontId="5" fillId="0" borderId="0" xfId="0" applyNumberFormat="1" applyFont="1" applyAlignment="1">
      <alignment horizontal="left" vertical="center" indent="1"/>
    </xf>
    <xf numFmtId="0" fontId="5" fillId="0" borderId="0" xfId="0" quotePrefix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 indent="1"/>
    </xf>
    <xf numFmtId="49" fontId="5" fillId="0" borderId="0" xfId="0" quotePrefix="1" applyNumberFormat="1" applyFont="1" applyAlignment="1">
      <alignment horizontal="left" vertical="center" wrapText="1" indent="1"/>
    </xf>
    <xf numFmtId="0" fontId="4" fillId="3" borderId="1" xfId="1" applyFont="1" applyFill="1" applyBorder="1" applyAlignment="1" applyProtection="1">
      <alignment horizontal="left" vertical="center" indent="1"/>
      <protection locked="0"/>
    </xf>
    <xf numFmtId="0" fontId="5" fillId="0" borderId="0" xfId="0" quotePrefix="1" applyFont="1" applyAlignment="1">
      <alignment horizontal="left" vertical="center" wrapText="1" inden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quotePrefix="1" applyNumberFormat="1" applyFont="1" applyAlignment="1">
      <alignment horizontal="left" vertical="center" wrapText="1" indent="1"/>
    </xf>
    <xf numFmtId="49" fontId="5" fillId="0" borderId="0" xfId="0" quotePrefix="1" applyNumberFormat="1" applyFont="1" applyAlignment="1">
      <alignment horizontal="left" vertical="center" wrapText="1" indent="3"/>
    </xf>
    <xf numFmtId="49" fontId="5" fillId="0" borderId="0" xfId="0" applyNumberFormat="1" applyFont="1" applyAlignment="1">
      <alignment horizontal="left" vertical="center" wrapText="1" indent="3"/>
    </xf>
    <xf numFmtId="49" fontId="4" fillId="9" borderId="0" xfId="0" applyNumberFormat="1" applyFont="1" applyFill="1" applyAlignment="1">
      <alignment horizontal="center" vertical="center" wrapText="1"/>
    </xf>
    <xf numFmtId="0" fontId="5" fillId="0" borderId="0" xfId="0" quotePrefix="1" applyFont="1" applyAlignment="1">
      <alignment horizontal="left" vertical="center" wrapText="1"/>
    </xf>
    <xf numFmtId="165" fontId="5" fillId="2" borderId="1" xfId="1" applyNumberFormat="1" applyFont="1" applyFill="1" applyBorder="1" applyAlignment="1" applyProtection="1">
      <alignment horizontal="left" vertical="center" indent="1"/>
      <protection locked="0"/>
    </xf>
    <xf numFmtId="0" fontId="4" fillId="0" borderId="0" xfId="1" applyFont="1" applyAlignment="1">
      <alignment horizontal="left" vertical="center"/>
    </xf>
    <xf numFmtId="0" fontId="5" fillId="2" borderId="2" xfId="1" applyFont="1" applyFill="1" applyBorder="1" applyAlignment="1" applyProtection="1">
      <alignment horizontal="left" vertical="center" wrapText="1" indent="1"/>
      <protection locked="0"/>
    </xf>
    <xf numFmtId="0" fontId="5" fillId="2" borderId="3" xfId="1" applyFont="1" applyFill="1" applyBorder="1" applyAlignment="1" applyProtection="1">
      <alignment horizontal="left" vertical="center" wrapText="1" indent="1"/>
      <protection locked="0"/>
    </xf>
    <xf numFmtId="0" fontId="5" fillId="2" borderId="4" xfId="1" applyFont="1" applyFill="1" applyBorder="1" applyAlignment="1" applyProtection="1">
      <alignment horizontal="left" vertical="center" wrapText="1" indent="1"/>
      <protection locked="0"/>
    </xf>
    <xf numFmtId="0" fontId="5" fillId="2" borderId="5" xfId="1" applyFont="1" applyFill="1" applyBorder="1" applyAlignment="1" applyProtection="1">
      <alignment horizontal="left" vertical="center" wrapText="1" indent="1"/>
      <protection locked="0"/>
    </xf>
    <xf numFmtId="0" fontId="5" fillId="2" borderId="6" xfId="1" applyFont="1" applyFill="1" applyBorder="1" applyAlignment="1" applyProtection="1">
      <alignment horizontal="left" vertical="center" wrapText="1" indent="1"/>
      <protection locked="0"/>
    </xf>
    <xf numFmtId="0" fontId="5" fillId="2" borderId="7" xfId="1" applyFont="1" applyFill="1" applyBorder="1" applyAlignment="1" applyProtection="1">
      <alignment horizontal="left" vertical="center" wrapText="1" indent="1"/>
      <protection locked="0"/>
    </xf>
    <xf numFmtId="0" fontId="4" fillId="0" borderId="8" xfId="1" applyFont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 wrapText="1" indent="1"/>
    </xf>
    <xf numFmtId="0" fontId="4" fillId="3" borderId="3" xfId="1" applyFont="1" applyFill="1" applyBorder="1" applyAlignment="1">
      <alignment horizontal="left" vertical="center" wrapText="1" indent="1"/>
    </xf>
    <xf numFmtId="0" fontId="4" fillId="3" borderId="4" xfId="1" applyFont="1" applyFill="1" applyBorder="1" applyAlignment="1">
      <alignment horizontal="left" vertical="center" wrapText="1" indent="1"/>
    </xf>
    <xf numFmtId="0" fontId="4" fillId="3" borderId="9" xfId="1" applyFont="1" applyFill="1" applyBorder="1" applyAlignment="1">
      <alignment horizontal="left" vertical="center" wrapText="1" indent="1"/>
    </xf>
    <xf numFmtId="0" fontId="4" fillId="3" borderId="0" xfId="1" applyFont="1" applyFill="1" applyAlignment="1">
      <alignment horizontal="left" vertical="center" wrapText="1" indent="1"/>
    </xf>
    <xf numFmtId="0" fontId="4" fillId="3" borderId="8" xfId="1" applyFont="1" applyFill="1" applyBorder="1" applyAlignment="1">
      <alignment horizontal="left" vertical="center" wrapText="1" indent="1"/>
    </xf>
    <xf numFmtId="0" fontId="4" fillId="3" borderId="5" xfId="1" applyFont="1" applyFill="1" applyBorder="1" applyAlignment="1">
      <alignment horizontal="left" vertical="center" wrapText="1" indent="1"/>
    </xf>
    <xf numFmtId="0" fontId="4" fillId="3" borderId="6" xfId="1" applyFont="1" applyFill="1" applyBorder="1" applyAlignment="1">
      <alignment horizontal="left" vertical="center" wrapText="1" indent="1"/>
    </xf>
    <xf numFmtId="0" fontId="4" fillId="3" borderId="7" xfId="1" applyFont="1" applyFill="1" applyBorder="1" applyAlignment="1">
      <alignment horizontal="left" vertical="center" wrapText="1" inden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 indent="2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7" borderId="1" xfId="0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Alignment="1">
      <alignment horizont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2">
    <cellStyle name="Normal" xfId="0" builtinId="0"/>
    <cellStyle name="Normal 2" xfId="1" xr:uid="{9B918B82-5B03-4B4D-AD1E-1F1ED5DA9170}"/>
  </cellStyles>
  <dxfs count="16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 style="thin">
          <color auto="1"/>
        </left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rgb="FFFFE575"/>
        </patternFill>
      </fill>
    </dxf>
    <dxf>
      <fill>
        <patternFill>
          <bgColor rgb="FFFFE575"/>
        </patternFill>
      </fill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 style="thin">
          <color auto="1"/>
        </left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rgb="FFFFE575"/>
        </patternFill>
      </fill>
    </dxf>
    <dxf>
      <fill>
        <patternFill>
          <bgColor rgb="FFFFE575"/>
        </patternFill>
      </fill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 style="thin">
          <color auto="1"/>
        </left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rgb="FFFFE575"/>
        </patternFill>
      </fill>
    </dxf>
    <dxf>
      <fill>
        <patternFill>
          <bgColor rgb="FFFFE57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EBF7"/>
      <color rgb="FFFFE575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28573</xdr:colOff>
      <xdr:row>0</xdr:row>
      <xdr:rowOff>76200</xdr:rowOff>
    </xdr:from>
    <xdr:to>
      <xdr:col>2</xdr:col>
      <xdr:colOff>590549</xdr:colOff>
      <xdr:row>6</xdr:row>
      <xdr:rowOff>32670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018A6-9A6C-443B-98CF-3AD572228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398" y="76200"/>
          <a:ext cx="1695451" cy="1061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2"/>
  <sheetViews>
    <sheetView showGridLines="0" zoomScaleNormal="100" workbookViewId="0">
      <selection activeCell="B3" sqref="B3"/>
    </sheetView>
  </sheetViews>
  <sheetFormatPr baseColWidth="10" defaultColWidth="9.140625" defaultRowHeight="15" x14ac:dyDescent="0.25"/>
  <cols>
    <col min="1" max="1" width="5.7109375" style="29" customWidth="1"/>
    <col min="2" max="2" width="84.42578125" style="29" customWidth="1"/>
    <col min="3" max="1025" width="10.7109375" customWidth="1"/>
  </cols>
  <sheetData>
    <row r="1" spans="1:2" x14ac:dyDescent="0.25">
      <c r="A1" s="42" t="s">
        <v>50</v>
      </c>
    </row>
    <row r="3" spans="1:2" ht="30" x14ac:dyDescent="0.25">
      <c r="B3" s="43" t="s">
        <v>28</v>
      </c>
    </row>
    <row r="5" spans="1:2" ht="27" x14ac:dyDescent="0.25">
      <c r="B5" s="44" t="s">
        <v>27</v>
      </c>
    </row>
    <row r="6" spans="1:2" x14ac:dyDescent="0.25">
      <c r="B6" s="45"/>
    </row>
    <row r="7" spans="1:2" x14ac:dyDescent="0.25">
      <c r="B7" s="46" t="s">
        <v>32</v>
      </c>
    </row>
    <row r="8" spans="1:2" s="47" customFormat="1" ht="15.75" x14ac:dyDescent="0.25">
      <c r="A8" s="29"/>
      <c r="B8" s="29"/>
    </row>
    <row r="9" spans="1:2" s="47" customFormat="1" ht="15.75" x14ac:dyDescent="0.25">
      <c r="A9" s="29"/>
      <c r="B9" s="45" t="s">
        <v>29</v>
      </c>
    </row>
    <row r="10" spans="1:2" x14ac:dyDescent="0.25">
      <c r="B10" s="48" t="s">
        <v>30</v>
      </c>
    </row>
    <row r="11" spans="1:2" x14ac:dyDescent="0.25">
      <c r="B11" s="48" t="s">
        <v>31</v>
      </c>
    </row>
    <row r="12" spans="1:2" ht="9.9499999999999993" customHeight="1" x14ac:dyDescent="0.25">
      <c r="B12" s="48"/>
    </row>
    <row r="13" spans="1:2" x14ac:dyDescent="0.25">
      <c r="B13" s="45" t="s">
        <v>34</v>
      </c>
    </row>
    <row r="14" spans="1:2" x14ac:dyDescent="0.25">
      <c r="B14" s="48" t="s">
        <v>33</v>
      </c>
    </row>
    <row r="15" spans="1:2" x14ac:dyDescent="0.25">
      <c r="B15" s="48" t="s">
        <v>35</v>
      </c>
    </row>
    <row r="16" spans="1:2" ht="9.9499999999999993" customHeight="1" x14ac:dyDescent="0.25">
      <c r="B16" s="48"/>
    </row>
    <row r="17" spans="2:2" x14ac:dyDescent="0.25">
      <c r="B17" s="54" t="s">
        <v>36</v>
      </c>
    </row>
    <row r="18" spans="2:2" ht="15" customHeight="1" x14ac:dyDescent="0.25">
      <c r="B18" s="54"/>
    </row>
    <row r="19" spans="2:2" ht="9.9499999999999993" customHeight="1" x14ac:dyDescent="0.25">
      <c r="B19" s="44"/>
    </row>
    <row r="20" spans="2:2" x14ac:dyDescent="0.25">
      <c r="B20" s="46" t="s">
        <v>37</v>
      </c>
    </row>
    <row r="21" spans="2:2" ht="9.9499999999999993" customHeight="1" x14ac:dyDescent="0.25">
      <c r="B21" s="44"/>
    </row>
    <row r="22" spans="2:2" x14ac:dyDescent="0.25">
      <c r="B22" s="59" t="s">
        <v>38</v>
      </c>
    </row>
    <row r="23" spans="2:2" x14ac:dyDescent="0.25">
      <c r="B23" s="59"/>
    </row>
    <row r="24" spans="2:2" ht="9.9499999999999993" customHeight="1" x14ac:dyDescent="0.25">
      <c r="B24" s="50"/>
    </row>
    <row r="25" spans="2:2" x14ac:dyDescent="0.25">
      <c r="B25" s="59" t="s">
        <v>46</v>
      </c>
    </row>
    <row r="26" spans="2:2" x14ac:dyDescent="0.25">
      <c r="B26" s="59"/>
    </row>
    <row r="27" spans="2:2" ht="9.9499999999999993" customHeight="1" x14ac:dyDescent="0.25">
      <c r="B27" s="49"/>
    </row>
    <row r="28" spans="2:2" x14ac:dyDescent="0.25">
      <c r="B28" s="51" t="s">
        <v>39</v>
      </c>
    </row>
    <row r="29" spans="2:2" ht="15" customHeight="1" x14ac:dyDescent="0.25">
      <c r="B29" s="51" t="s">
        <v>42</v>
      </c>
    </row>
    <row r="30" spans="2:2" ht="15" customHeight="1" x14ac:dyDescent="0.25">
      <c r="B30" s="56" t="s">
        <v>43</v>
      </c>
    </row>
    <row r="31" spans="2:2" x14ac:dyDescent="0.25">
      <c r="B31" s="56"/>
    </row>
    <row r="32" spans="2:2" ht="15" customHeight="1" x14ac:dyDescent="0.25">
      <c r="B32" s="56"/>
    </row>
    <row r="33" spans="2:2" x14ac:dyDescent="0.25">
      <c r="B33" s="55" t="s">
        <v>40</v>
      </c>
    </row>
    <row r="34" spans="2:2" x14ac:dyDescent="0.25">
      <c r="B34" s="55"/>
    </row>
    <row r="35" spans="2:2" x14ac:dyDescent="0.25">
      <c r="B35" s="55" t="s">
        <v>41</v>
      </c>
    </row>
    <row r="36" spans="2:2" x14ac:dyDescent="0.25">
      <c r="B36" s="55"/>
    </row>
    <row r="37" spans="2:2" x14ac:dyDescent="0.25">
      <c r="B37" s="53" t="s">
        <v>44</v>
      </c>
    </row>
    <row r="38" spans="2:2" x14ac:dyDescent="0.25">
      <c r="B38" s="53"/>
    </row>
    <row r="39" spans="2:2" ht="15" customHeight="1" x14ac:dyDescent="0.25">
      <c r="B39" s="57" t="s">
        <v>45</v>
      </c>
    </row>
    <row r="40" spans="2:2" x14ac:dyDescent="0.25">
      <c r="B40" s="57"/>
    </row>
    <row r="41" spans="2:2" x14ac:dyDescent="0.25">
      <c r="B41" s="57"/>
    </row>
    <row r="42" spans="2:2" ht="15" customHeight="1" x14ac:dyDescent="0.25">
      <c r="B42" s="55" t="s">
        <v>47</v>
      </c>
    </row>
    <row r="43" spans="2:2" x14ac:dyDescent="0.25">
      <c r="B43" s="55"/>
    </row>
    <row r="44" spans="2:2" x14ac:dyDescent="0.25">
      <c r="B44" s="55"/>
    </row>
    <row r="45" spans="2:2" ht="9.9499999999999993" customHeight="1" x14ac:dyDescent="0.25">
      <c r="B45" s="44"/>
    </row>
    <row r="46" spans="2:2" x14ac:dyDescent="0.25">
      <c r="B46" s="58" t="s">
        <v>48</v>
      </c>
    </row>
    <row r="47" spans="2:2" x14ac:dyDescent="0.25">
      <c r="B47" s="58"/>
    </row>
    <row r="48" spans="2:2" ht="9.9499999999999993" customHeight="1" x14ac:dyDescent="0.25">
      <c r="B48" s="44"/>
    </row>
    <row r="49" spans="2:2" ht="15" customHeight="1" x14ac:dyDescent="0.25">
      <c r="B49" s="53" t="s">
        <v>49</v>
      </c>
    </row>
    <row r="50" spans="2:2" x14ac:dyDescent="0.25">
      <c r="B50" s="53"/>
    </row>
    <row r="52" spans="2:2" ht="9.9499999999999993" customHeight="1" x14ac:dyDescent="0.25"/>
  </sheetData>
  <sheetProtection algorithmName="SHA-512" hashValue="jc3xqgHnE2KnMm+pTbKa36Y4vppSxquPuCbCf6bLvYKf3AN3AnoZ8i4k+PuS8UwUyctunQjCy3aaYxSA+IN9qw==" saltValue="BF31+C617Ar0jex9E0MKFg==" spinCount="100000" sheet="1" objects="1" scenarios="1"/>
  <mergeCells count="11">
    <mergeCell ref="B49:B50"/>
    <mergeCell ref="B17:B18"/>
    <mergeCell ref="B33:B34"/>
    <mergeCell ref="B35:B36"/>
    <mergeCell ref="B30:B32"/>
    <mergeCell ref="B39:B41"/>
    <mergeCell ref="B37:B38"/>
    <mergeCell ref="B42:B44"/>
    <mergeCell ref="B46:B47"/>
    <mergeCell ref="B22:B23"/>
    <mergeCell ref="B25:B26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40CB-1B77-48D4-96CE-5A901DAA3FF7}">
  <dimension ref="A1:F46"/>
  <sheetViews>
    <sheetView showGridLines="0" tabSelected="1" workbookViewId="0">
      <selection activeCell="C27" sqref="C27:D27"/>
    </sheetView>
  </sheetViews>
  <sheetFormatPr baseColWidth="10" defaultRowHeight="15" customHeight="1" x14ac:dyDescent="0.25"/>
  <cols>
    <col min="1" max="1" width="5.7109375" style="2" customWidth="1"/>
    <col min="2" max="2" width="17" style="2" customWidth="1"/>
    <col min="3" max="3" width="14.42578125" style="2" customWidth="1"/>
    <col min="4" max="4" width="6.7109375" style="2" customWidth="1"/>
    <col min="5" max="5" width="40.7109375" style="2" customWidth="1"/>
    <col min="6" max="6" width="35.7109375" style="2" customWidth="1"/>
    <col min="7" max="16384" width="11.42578125" style="2"/>
  </cols>
  <sheetData>
    <row r="1" spans="1:6" ht="13.5" x14ac:dyDescent="0.25">
      <c r="A1" s="20"/>
    </row>
    <row r="2" spans="1:6" ht="13.5" x14ac:dyDescent="0.25"/>
    <row r="8" spans="1:6" ht="13.5" x14ac:dyDescent="0.25">
      <c r="B8" s="61" t="s">
        <v>10</v>
      </c>
      <c r="C8" s="62"/>
      <c r="D8" s="63"/>
      <c r="E8" s="63"/>
      <c r="F8" s="64"/>
    </row>
    <row r="9" spans="1:6" ht="13.5" x14ac:dyDescent="0.25">
      <c r="B9" s="61"/>
      <c r="C9" s="65"/>
      <c r="D9" s="66"/>
      <c r="E9" s="66"/>
      <c r="F9" s="67"/>
    </row>
    <row r="10" spans="1:6" ht="13.5" x14ac:dyDescent="0.25">
      <c r="B10" s="3"/>
    </row>
    <row r="11" spans="1:6" ht="13.5" x14ac:dyDescent="0.25">
      <c r="B11" s="68" t="s">
        <v>3</v>
      </c>
      <c r="C11" s="69" t="s">
        <v>4</v>
      </c>
      <c r="D11" s="70"/>
      <c r="E11" s="70"/>
      <c r="F11" s="71"/>
    </row>
    <row r="12" spans="1:6" ht="13.5" x14ac:dyDescent="0.25">
      <c r="B12" s="68"/>
      <c r="C12" s="72"/>
      <c r="D12" s="73"/>
      <c r="E12" s="73"/>
      <c r="F12" s="74"/>
    </row>
    <row r="13" spans="1:6" ht="13.5" x14ac:dyDescent="0.25">
      <c r="B13" s="68"/>
      <c r="C13" s="75"/>
      <c r="D13" s="76"/>
      <c r="E13" s="76"/>
      <c r="F13" s="77"/>
    </row>
    <row r="14" spans="1:6" ht="13.5" x14ac:dyDescent="0.25">
      <c r="B14" s="3"/>
    </row>
    <row r="15" spans="1:6" ht="13.5" x14ac:dyDescent="0.25">
      <c r="B15" s="3" t="s">
        <v>5</v>
      </c>
      <c r="C15" s="4">
        <v>2022</v>
      </c>
      <c r="D15" s="5"/>
      <c r="E15" s="5"/>
    </row>
    <row r="16" spans="1:6" ht="13.5" x14ac:dyDescent="0.25">
      <c r="B16" s="3"/>
    </row>
    <row r="17" spans="2:5" ht="13.5" x14ac:dyDescent="0.25">
      <c r="B17" s="3" t="s">
        <v>6</v>
      </c>
      <c r="C17" s="6">
        <v>8</v>
      </c>
      <c r="D17" s="7"/>
      <c r="E17" s="7"/>
    </row>
    <row r="18" spans="2:5" ht="13.5" x14ac:dyDescent="0.25">
      <c r="B18" s="3"/>
    </row>
    <row r="19" spans="2:5" ht="13.5" x14ac:dyDescent="0.25">
      <c r="B19" s="3" t="s">
        <v>7</v>
      </c>
      <c r="C19" s="52" t="s">
        <v>8</v>
      </c>
      <c r="D19" s="5"/>
      <c r="E19" s="5"/>
    </row>
    <row r="20" spans="2:5" ht="13.5" x14ac:dyDescent="0.25">
      <c r="B20" s="3"/>
    </row>
    <row r="21" spans="2:5" ht="13.5" x14ac:dyDescent="0.25">
      <c r="B21" s="3" t="s">
        <v>9</v>
      </c>
      <c r="C21" s="8" t="str">
        <f>CONCATENATE(C15,".",TEXT(C17,"00"),".",C19,".")</f>
        <v>2022.08.CT01.</v>
      </c>
      <c r="D21" s="9"/>
    </row>
    <row r="22" spans="2:5" ht="13.5" x14ac:dyDescent="0.25">
      <c r="B22" s="3"/>
      <c r="C22" s="3"/>
      <c r="D22" s="3"/>
      <c r="E22" s="3"/>
    </row>
    <row r="24" spans="2:5" ht="15" customHeight="1" x14ac:dyDescent="0.25">
      <c r="B24" s="79" t="s">
        <v>12</v>
      </c>
      <c r="C24" s="79"/>
      <c r="D24" s="79"/>
      <c r="E24" s="79"/>
    </row>
    <row r="25" spans="2:5" ht="15" customHeight="1" x14ac:dyDescent="0.25">
      <c r="B25" s="3"/>
    </row>
    <row r="26" spans="2:5" ht="15" customHeight="1" x14ac:dyDescent="0.25">
      <c r="B26" s="12" t="s">
        <v>13</v>
      </c>
      <c r="C26" s="78" t="s">
        <v>0</v>
      </c>
      <c r="D26" s="78"/>
      <c r="E26" s="11" t="s">
        <v>14</v>
      </c>
    </row>
    <row r="27" spans="2:5" ht="15" customHeight="1" x14ac:dyDescent="0.25">
      <c r="B27" s="10">
        <v>1</v>
      </c>
      <c r="C27" s="60"/>
      <c r="D27" s="60"/>
      <c r="E27" s="13"/>
    </row>
    <row r="28" spans="2:5" ht="15" customHeight="1" x14ac:dyDescent="0.25">
      <c r="B28" s="10">
        <v>2</v>
      </c>
      <c r="C28" s="60"/>
      <c r="D28" s="60"/>
      <c r="E28" s="13"/>
    </row>
    <row r="29" spans="2:5" ht="15" customHeight="1" x14ac:dyDescent="0.25">
      <c r="B29" s="10">
        <v>3</v>
      </c>
      <c r="C29" s="60"/>
      <c r="D29" s="60"/>
      <c r="E29" s="13"/>
    </row>
    <row r="30" spans="2:5" ht="15" customHeight="1" x14ac:dyDescent="0.25">
      <c r="B30" s="10">
        <v>4</v>
      </c>
      <c r="C30" s="60"/>
      <c r="D30" s="60"/>
      <c r="E30" s="13"/>
    </row>
    <row r="31" spans="2:5" ht="15" customHeight="1" x14ac:dyDescent="0.25">
      <c r="B31" s="10">
        <v>5</v>
      </c>
      <c r="C31" s="60"/>
      <c r="D31" s="60"/>
      <c r="E31" s="13"/>
    </row>
    <row r="32" spans="2:5" ht="15" customHeight="1" x14ac:dyDescent="0.25">
      <c r="B32" s="10">
        <v>6</v>
      </c>
      <c r="C32" s="60"/>
      <c r="D32" s="60"/>
      <c r="E32" s="13"/>
    </row>
    <row r="33" spans="2:5" ht="15" customHeight="1" x14ac:dyDescent="0.25">
      <c r="B33" s="10">
        <v>7</v>
      </c>
      <c r="C33" s="60"/>
      <c r="D33" s="60"/>
      <c r="E33" s="13"/>
    </row>
    <row r="34" spans="2:5" ht="15" customHeight="1" x14ac:dyDescent="0.25">
      <c r="B34" s="10">
        <v>8</v>
      </c>
      <c r="C34" s="60"/>
      <c r="D34" s="60"/>
      <c r="E34" s="13"/>
    </row>
    <row r="35" spans="2:5" ht="15" customHeight="1" x14ac:dyDescent="0.25">
      <c r="B35" s="10">
        <v>9</v>
      </c>
      <c r="C35" s="60"/>
      <c r="D35" s="60"/>
      <c r="E35" s="13"/>
    </row>
    <row r="36" spans="2:5" ht="15" customHeight="1" x14ac:dyDescent="0.25">
      <c r="B36" s="10">
        <v>10</v>
      </c>
      <c r="C36" s="60"/>
      <c r="D36" s="60"/>
      <c r="E36" s="13"/>
    </row>
    <row r="37" spans="2:5" ht="15" customHeight="1" x14ac:dyDescent="0.25">
      <c r="B37" s="10">
        <v>11</v>
      </c>
      <c r="C37" s="60"/>
      <c r="D37" s="60"/>
      <c r="E37" s="13"/>
    </row>
    <row r="38" spans="2:5" ht="15" customHeight="1" x14ac:dyDescent="0.25">
      <c r="B38" s="10">
        <v>12</v>
      </c>
      <c r="C38" s="60"/>
      <c r="D38" s="60"/>
      <c r="E38" s="13"/>
    </row>
    <row r="39" spans="2:5" ht="15" customHeight="1" x14ac:dyDescent="0.25">
      <c r="B39" s="10">
        <v>13</v>
      </c>
      <c r="C39" s="60"/>
      <c r="D39" s="60"/>
      <c r="E39" s="13"/>
    </row>
    <row r="40" spans="2:5" ht="15" customHeight="1" x14ac:dyDescent="0.25">
      <c r="B40" s="10">
        <v>14</v>
      </c>
      <c r="C40" s="60"/>
      <c r="D40" s="60"/>
      <c r="E40" s="13"/>
    </row>
    <row r="41" spans="2:5" ht="15" customHeight="1" x14ac:dyDescent="0.25">
      <c r="B41" s="10">
        <v>15</v>
      </c>
      <c r="C41" s="60"/>
      <c r="D41" s="60"/>
      <c r="E41" s="13"/>
    </row>
    <row r="42" spans="2:5" ht="15" customHeight="1" x14ac:dyDescent="0.25">
      <c r="B42" s="10">
        <v>16</v>
      </c>
      <c r="C42" s="60"/>
      <c r="D42" s="60"/>
      <c r="E42" s="13"/>
    </row>
    <row r="43" spans="2:5" ht="15" customHeight="1" x14ac:dyDescent="0.25">
      <c r="B43" s="10">
        <v>17</v>
      </c>
      <c r="C43" s="60"/>
      <c r="D43" s="60"/>
      <c r="E43" s="13"/>
    </row>
    <row r="44" spans="2:5" ht="15" customHeight="1" x14ac:dyDescent="0.25">
      <c r="B44" s="10">
        <v>18</v>
      </c>
      <c r="C44" s="60"/>
      <c r="D44" s="60"/>
      <c r="E44" s="13"/>
    </row>
    <row r="45" spans="2:5" ht="15" customHeight="1" x14ac:dyDescent="0.25">
      <c r="B45" s="10">
        <v>19</v>
      </c>
      <c r="C45" s="60"/>
      <c r="D45" s="60"/>
      <c r="E45" s="13"/>
    </row>
    <row r="46" spans="2:5" ht="15" customHeight="1" x14ac:dyDescent="0.25">
      <c r="B46" s="10">
        <v>20</v>
      </c>
      <c r="C46" s="60"/>
      <c r="D46" s="60"/>
      <c r="E46" s="13"/>
    </row>
  </sheetData>
  <sheetProtection algorithmName="SHA-512" hashValue="4N1LF4mZUZ5b2Ro5ig69YxNxNR32w4pcARg7ZNEg+J816Ywa1vv8Tqa7sa+sxnZB+tVTQkYK6hmY/ivFpXiCew==" saltValue="PbOM5R/6OFgSU7yQO365Yw==" spinCount="100000" sheet="1" objects="1" scenarios="1" selectLockedCells="1"/>
  <mergeCells count="26">
    <mergeCell ref="B8:B9"/>
    <mergeCell ref="C8:F9"/>
    <mergeCell ref="B11:B13"/>
    <mergeCell ref="C11:F13"/>
    <mergeCell ref="C26:D26"/>
    <mergeCell ref="B24:E24"/>
    <mergeCell ref="C38:D38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45:D45"/>
    <mergeCell ref="C46:D46"/>
    <mergeCell ref="C39:D39"/>
    <mergeCell ref="C40:D40"/>
    <mergeCell ref="C41:D41"/>
    <mergeCell ref="C42:D42"/>
    <mergeCell ref="C43:D43"/>
    <mergeCell ref="C44:D44"/>
  </mergeCells>
  <dataValidations count="1">
    <dataValidation type="list" allowBlank="1" showInputMessage="1" showErrorMessage="1" sqref="C19" xr:uid="{359D3D08-6842-4E97-A09F-FEBE693030A9}">
      <formula1>"CT01,CT02"</formula1>
    </dataValidation>
  </dataValidations>
  <printOptions horizontalCentered="1"/>
  <pageMargins left="0.39370078740157483" right="0.39370078740157483" top="0.78740157480314965" bottom="0.78740157480314965" header="0.39370078740157483" footer="0.39370078740157483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1"/>
  <sheetViews>
    <sheetView showGridLines="0" zoomScaleNormal="100" workbookViewId="0">
      <selection activeCell="B10" sqref="B10:D10"/>
    </sheetView>
  </sheetViews>
  <sheetFormatPr baseColWidth="10" defaultColWidth="9.140625" defaultRowHeight="13.5" x14ac:dyDescent="0.25"/>
  <cols>
    <col min="1" max="1" width="5.7109375" style="1" customWidth="1"/>
    <col min="2" max="4" width="20.7109375" style="1" customWidth="1"/>
    <col min="5" max="5" width="100.7109375" style="1" customWidth="1"/>
    <col min="6" max="6" width="13.5703125" style="1" bestFit="1" customWidth="1"/>
    <col min="7" max="8" width="13.7109375" style="1" customWidth="1"/>
    <col min="9" max="9" width="50.7109375" style="29" customWidth="1"/>
    <col min="10" max="10" width="13.5703125" style="1" bestFit="1" customWidth="1"/>
    <col min="11" max="13" width="13.7109375" style="1" customWidth="1"/>
    <col min="14" max="14" width="50.7109375" style="29" customWidth="1"/>
    <col min="15" max="1026" width="10.7109375" style="1" customWidth="1"/>
    <col min="1027" max="16384" width="9.140625" style="1"/>
  </cols>
  <sheetData>
    <row r="1" spans="2:14" ht="18" x14ac:dyDescent="0.25">
      <c r="B1" s="84" t="s">
        <v>2</v>
      </c>
      <c r="C1" s="84"/>
      <c r="D1" s="84"/>
      <c r="E1" s="84"/>
      <c r="F1" s="84"/>
      <c r="G1" s="84"/>
      <c r="H1" s="84"/>
      <c r="I1" s="84"/>
      <c r="J1" s="21"/>
      <c r="K1" s="21"/>
      <c r="L1" s="21"/>
      <c r="M1" s="21"/>
      <c r="N1" s="21"/>
    </row>
    <row r="2" spans="2:14" ht="18.75" customHeight="1" x14ac:dyDescent="0.25">
      <c r="B2" s="22"/>
      <c r="C2" s="22"/>
      <c r="D2" s="22"/>
      <c r="E2" s="22"/>
      <c r="F2" s="22"/>
      <c r="G2" s="22"/>
      <c r="H2" s="22"/>
      <c r="I2" s="23"/>
      <c r="J2" s="22"/>
      <c r="K2" s="22"/>
      <c r="L2" s="22"/>
      <c r="M2" s="22"/>
      <c r="N2" s="23"/>
    </row>
    <row r="3" spans="2:14" ht="15" customHeight="1" x14ac:dyDescent="0.25">
      <c r="B3" s="24" t="s">
        <v>11</v>
      </c>
      <c r="C3" s="25" t="str">
        <f>CONCATENATE('EXPEDIENTE Y TRABAJADORES'!C15,".",TEXT('EXPEDIENTE Y TRABAJADORES'!C17,"00"),".",'EXPEDIENTE Y TRABAJADORES'!C19,".",TEXT('EXPEDIENTE Y TRABAJADORES'!D21,"0000"))</f>
        <v>2022.08.CT01.0000</v>
      </c>
      <c r="D3" s="26"/>
      <c r="E3" s="27"/>
      <c r="F3" s="22"/>
      <c r="G3" s="22"/>
      <c r="H3" s="22"/>
      <c r="I3" s="28"/>
      <c r="J3" s="22"/>
      <c r="K3" s="22"/>
      <c r="L3" s="22"/>
      <c r="M3" s="22"/>
      <c r="N3" s="28"/>
    </row>
    <row r="4" spans="2:14" ht="9.9499999999999993" customHeight="1" x14ac:dyDescent="0.25">
      <c r="B4" s="22"/>
      <c r="C4" s="22"/>
      <c r="D4" s="22"/>
      <c r="E4" s="22"/>
      <c r="F4" s="22"/>
      <c r="G4" s="22"/>
      <c r="H4" s="22"/>
      <c r="I4" s="28"/>
      <c r="J4" s="22"/>
      <c r="K4" s="22"/>
      <c r="L4" s="22"/>
      <c r="M4" s="22"/>
      <c r="N4" s="28"/>
    </row>
    <row r="5" spans="2:14" ht="15" customHeight="1" x14ac:dyDescent="0.25">
      <c r="B5" s="24" t="s">
        <v>16</v>
      </c>
      <c r="C5" s="13"/>
      <c r="D5" s="22"/>
      <c r="E5" s="22"/>
      <c r="F5" s="22"/>
      <c r="G5" s="22"/>
      <c r="H5" s="22"/>
      <c r="J5" s="22"/>
      <c r="K5" s="22"/>
      <c r="L5" s="22"/>
      <c r="M5" s="22"/>
    </row>
    <row r="6" spans="2:14" ht="15" customHeight="1" x14ac:dyDescent="0.25">
      <c r="B6" s="22"/>
      <c r="C6" s="22"/>
      <c r="D6" s="22"/>
      <c r="E6" s="22"/>
      <c r="F6" s="22"/>
      <c r="G6" s="22"/>
      <c r="H6" s="22"/>
      <c r="J6" s="82" t="s">
        <v>25</v>
      </c>
      <c r="K6" s="82"/>
      <c r="L6" s="82"/>
      <c r="M6" s="82"/>
      <c r="N6" s="82"/>
    </row>
    <row r="7" spans="2:14" ht="38.25" customHeight="1" x14ac:dyDescent="0.25">
      <c r="B7" s="89" t="s">
        <v>17</v>
      </c>
      <c r="C7" s="89"/>
      <c r="D7" s="89"/>
      <c r="E7" s="89" t="s">
        <v>19</v>
      </c>
      <c r="F7" s="30" t="s">
        <v>22</v>
      </c>
      <c r="G7" s="87" t="s">
        <v>20</v>
      </c>
      <c r="H7" s="87" t="s">
        <v>21</v>
      </c>
      <c r="I7" s="85" t="s">
        <v>18</v>
      </c>
      <c r="J7" s="31" t="s">
        <v>22</v>
      </c>
      <c r="K7" s="80" t="s">
        <v>20</v>
      </c>
      <c r="L7" s="80" t="s">
        <v>21</v>
      </c>
      <c r="M7" s="80" t="s">
        <v>24</v>
      </c>
      <c r="N7" s="80" t="s">
        <v>26</v>
      </c>
    </row>
    <row r="8" spans="2:14" ht="15" customHeight="1" x14ac:dyDescent="0.25">
      <c r="B8" s="89"/>
      <c r="C8" s="89"/>
      <c r="D8" s="89"/>
      <c r="E8" s="89"/>
      <c r="F8" s="32" t="str">
        <f>IF(C5="","",C5)</f>
        <v/>
      </c>
      <c r="G8" s="88"/>
      <c r="H8" s="88"/>
      <c r="I8" s="86"/>
      <c r="J8" s="33" t="str">
        <f>IF(C5="","",C5)</f>
        <v/>
      </c>
      <c r="K8" s="81"/>
      <c r="L8" s="81"/>
      <c r="M8" s="81"/>
      <c r="N8" s="81"/>
    </row>
    <row r="9" spans="2:14" ht="9.9499999999999993" customHeight="1" x14ac:dyDescent="0.25">
      <c r="B9" s="22"/>
      <c r="C9" s="22"/>
      <c r="D9" s="22"/>
      <c r="E9" s="22"/>
      <c r="F9" s="22"/>
      <c r="G9" s="22"/>
      <c r="H9" s="22"/>
      <c r="I9" s="34"/>
      <c r="J9" s="22"/>
      <c r="K9" s="22"/>
      <c r="L9" s="22"/>
      <c r="M9" s="22"/>
      <c r="N9" s="34"/>
    </row>
    <row r="10" spans="2:14" ht="30" customHeight="1" x14ac:dyDescent="0.25">
      <c r="B10" s="83"/>
      <c r="C10" s="83"/>
      <c r="D10" s="83"/>
      <c r="E10" s="18"/>
      <c r="F10" s="17">
        <v>1</v>
      </c>
      <c r="G10" s="17">
        <v>52</v>
      </c>
      <c r="H10" s="35">
        <f>IF(OR(F10="",G10=""),"",ROUND(ROUND(F10,2)*MIN(AUXILIAR!$D$27,ROUND(G10,2)),2))</f>
        <v>50</v>
      </c>
      <c r="I10" s="16"/>
      <c r="J10" s="35">
        <f t="shared" ref="J10:J11" si="0">IF(F10="","",F10)</f>
        <v>1</v>
      </c>
      <c r="K10" s="35">
        <f t="shared" ref="K10" si="1">IF(G10="","",G10)</f>
        <v>52</v>
      </c>
      <c r="L10" s="35">
        <f>IF(OR(J10="",K10=""),"",ROUND(ROUND(J10,2)*MIN(AUXILIAR!$D$27,ROUND(K10,2)),2))</f>
        <v>50</v>
      </c>
      <c r="M10" s="35">
        <f t="shared" ref="M10" si="2">IF(OR(H10=22,L10=""),"",H10-L10)</f>
        <v>0</v>
      </c>
      <c r="N10" s="36"/>
    </row>
    <row r="11" spans="2:14" ht="30" customHeight="1" x14ac:dyDescent="0.25">
      <c r="B11" s="83"/>
      <c r="C11" s="83"/>
      <c r="D11" s="83"/>
      <c r="E11" s="18"/>
      <c r="F11" s="17"/>
      <c r="G11" s="17"/>
      <c r="H11" s="35" t="str">
        <f>IF(OR(F11="",G11=""),"",ROUND(ROUND(F11,2)*MIN(AUXILIAR!$D$27,ROUND(G11,2)),2))</f>
        <v/>
      </c>
      <c r="I11" s="16"/>
      <c r="J11" s="35" t="str">
        <f t="shared" si="0"/>
        <v/>
      </c>
      <c r="K11" s="35" t="str">
        <f t="shared" ref="K11:K29" si="3">IF(G11="","",G11)</f>
        <v/>
      </c>
      <c r="L11" s="35" t="str">
        <f>IF(OR(J11="",K11=""),"",ROUND(ROUND(J11,2)*MIN(AUXILIAR!$D$27,ROUND(K11,2)),2))</f>
        <v/>
      </c>
      <c r="M11" s="35" t="str">
        <f t="shared" ref="M11:M29" si="4">IF(OR(H11=22,L11=""),"",H11-L11)</f>
        <v/>
      </c>
      <c r="N11" s="36"/>
    </row>
    <row r="12" spans="2:14" ht="30" customHeight="1" x14ac:dyDescent="0.25">
      <c r="B12" s="83"/>
      <c r="C12" s="83"/>
      <c r="D12" s="83"/>
      <c r="E12" s="18"/>
      <c r="F12" s="17"/>
      <c r="G12" s="17"/>
      <c r="H12" s="35" t="str">
        <f>IF(OR(F12="",G12=""),"",ROUND(ROUND(F12,2)*MIN(AUXILIAR!$D$27,ROUND(G12,2)),2))</f>
        <v/>
      </c>
      <c r="I12" s="16"/>
      <c r="J12" s="35"/>
      <c r="K12" s="35" t="str">
        <f t="shared" si="3"/>
        <v/>
      </c>
      <c r="L12" s="35" t="str">
        <f>IF(OR(J12="",K12=""),"",ROUND(ROUND(J12,2)*MIN(AUXILIAR!$D$27,ROUND(K12,2)),2))</f>
        <v/>
      </c>
      <c r="M12" s="35" t="str">
        <f t="shared" si="4"/>
        <v/>
      </c>
      <c r="N12" s="36"/>
    </row>
    <row r="13" spans="2:14" ht="30" customHeight="1" x14ac:dyDescent="0.25">
      <c r="B13" s="83"/>
      <c r="C13" s="83"/>
      <c r="D13" s="83"/>
      <c r="E13" s="18"/>
      <c r="F13" s="17"/>
      <c r="G13" s="17"/>
      <c r="H13" s="35" t="str">
        <f>IF(OR(F13="",G13=""),"",ROUND(ROUND(F13,2)*MIN(AUXILIAR!$D$27,ROUND(G13,2)),2))</f>
        <v/>
      </c>
      <c r="I13" s="16"/>
      <c r="J13" s="35" t="str">
        <f t="shared" ref="J13:J29" si="5">IF(F13="","",F13)</f>
        <v/>
      </c>
      <c r="K13" s="35" t="str">
        <f t="shared" si="3"/>
        <v/>
      </c>
      <c r="L13" s="35" t="str">
        <f>IF(OR(J13="",K13=""),"",ROUND(ROUND(J13,2)*MIN(AUXILIAR!$D$27,ROUND(K13,2)),2))</f>
        <v/>
      </c>
      <c r="M13" s="35" t="str">
        <f t="shared" si="4"/>
        <v/>
      </c>
      <c r="N13" s="36"/>
    </row>
    <row r="14" spans="2:14" ht="30" customHeight="1" x14ac:dyDescent="0.25">
      <c r="B14" s="83"/>
      <c r="C14" s="83"/>
      <c r="D14" s="83"/>
      <c r="E14" s="18"/>
      <c r="F14" s="17"/>
      <c r="G14" s="17"/>
      <c r="H14" s="35" t="str">
        <f>IF(OR(F14="",G14=""),"",ROUND(ROUND(F14,2)*MIN(AUXILIAR!$D$27,ROUND(G14,2)),2))</f>
        <v/>
      </c>
      <c r="I14" s="16"/>
      <c r="J14" s="35" t="str">
        <f t="shared" si="5"/>
        <v/>
      </c>
      <c r="K14" s="35" t="str">
        <f t="shared" si="3"/>
        <v/>
      </c>
      <c r="L14" s="35" t="str">
        <f>IF(OR(J14="",K14=""),"",ROUND(ROUND(J14,2)*MIN(AUXILIAR!$D$27,ROUND(K14,2)),2))</f>
        <v/>
      </c>
      <c r="M14" s="35" t="str">
        <f t="shared" si="4"/>
        <v/>
      </c>
      <c r="N14" s="36"/>
    </row>
    <row r="15" spans="2:14" ht="30" customHeight="1" x14ac:dyDescent="0.25">
      <c r="B15" s="83"/>
      <c r="C15" s="83"/>
      <c r="D15" s="83"/>
      <c r="E15" s="18"/>
      <c r="F15" s="17"/>
      <c r="G15" s="17"/>
      <c r="H15" s="35" t="str">
        <f>IF(OR(F15="",G15=""),"",ROUND(ROUND(F15,2)*MIN(AUXILIAR!$D$27,ROUND(G15,2)),2))</f>
        <v/>
      </c>
      <c r="I15" s="16"/>
      <c r="J15" s="35" t="str">
        <f t="shared" si="5"/>
        <v/>
      </c>
      <c r="K15" s="35" t="str">
        <f t="shared" si="3"/>
        <v/>
      </c>
      <c r="L15" s="35" t="str">
        <f>IF(OR(J15="",K15=""),"",ROUND(ROUND(J15,2)*MIN(AUXILIAR!$D$27,ROUND(K15,2)),2))</f>
        <v/>
      </c>
      <c r="M15" s="35" t="str">
        <f t="shared" si="4"/>
        <v/>
      </c>
      <c r="N15" s="36"/>
    </row>
    <row r="16" spans="2:14" ht="30" customHeight="1" x14ac:dyDescent="0.25">
      <c r="B16" s="83"/>
      <c r="C16" s="83"/>
      <c r="D16" s="83"/>
      <c r="E16" s="18"/>
      <c r="F16" s="17"/>
      <c r="G16" s="17"/>
      <c r="H16" s="35" t="str">
        <f>IF(OR(F16="",G16=""),"",ROUND(ROUND(F16,2)*MIN(AUXILIAR!$D$27,ROUND(G16,2)),2))</f>
        <v/>
      </c>
      <c r="I16" s="16"/>
      <c r="J16" s="35" t="str">
        <f t="shared" si="5"/>
        <v/>
      </c>
      <c r="K16" s="35" t="str">
        <f t="shared" si="3"/>
        <v/>
      </c>
      <c r="L16" s="35" t="str">
        <f>IF(OR(J16="",K16=""),"",ROUND(ROUND(J16,2)*MIN(AUXILIAR!$D$27,ROUND(K16,2)),2))</f>
        <v/>
      </c>
      <c r="M16" s="35" t="str">
        <f t="shared" si="4"/>
        <v/>
      </c>
      <c r="N16" s="36"/>
    </row>
    <row r="17" spans="2:14" ht="30" customHeight="1" x14ac:dyDescent="0.25">
      <c r="B17" s="83"/>
      <c r="C17" s="83"/>
      <c r="D17" s="83"/>
      <c r="E17" s="18"/>
      <c r="F17" s="17"/>
      <c r="G17" s="17"/>
      <c r="H17" s="35" t="str">
        <f>IF(OR(F17="",G17=""),"",ROUND(ROUND(F17,2)*MIN(AUXILIAR!$D$27,ROUND(G17,2)),2))</f>
        <v/>
      </c>
      <c r="I17" s="16"/>
      <c r="J17" s="35" t="str">
        <f t="shared" si="5"/>
        <v/>
      </c>
      <c r="K17" s="35" t="str">
        <f t="shared" si="3"/>
        <v/>
      </c>
      <c r="L17" s="35" t="str">
        <f>IF(OR(J17="",K17=""),"",ROUND(ROUND(J17,2)*MIN(AUXILIAR!$D$27,ROUND(K17,2)),2))</f>
        <v/>
      </c>
      <c r="M17" s="35" t="str">
        <f t="shared" si="4"/>
        <v/>
      </c>
      <c r="N17" s="36"/>
    </row>
    <row r="18" spans="2:14" ht="30" customHeight="1" x14ac:dyDescent="0.25">
      <c r="B18" s="83"/>
      <c r="C18" s="83"/>
      <c r="D18" s="83"/>
      <c r="E18" s="18"/>
      <c r="F18" s="17"/>
      <c r="G18" s="17"/>
      <c r="H18" s="35" t="str">
        <f>IF(OR(F18="",G18=""),"",ROUND(ROUND(F18,2)*MIN(AUXILIAR!$D$27,ROUND(G18,2)),2))</f>
        <v/>
      </c>
      <c r="I18" s="16"/>
      <c r="J18" s="35" t="str">
        <f t="shared" si="5"/>
        <v/>
      </c>
      <c r="K18" s="35" t="str">
        <f t="shared" si="3"/>
        <v/>
      </c>
      <c r="L18" s="35" t="str">
        <f>IF(OR(J18="",K18=""),"",ROUND(ROUND(J18,2)*MIN(AUXILIAR!$D$27,ROUND(K18,2)),2))</f>
        <v/>
      </c>
      <c r="M18" s="35" t="str">
        <f t="shared" si="4"/>
        <v/>
      </c>
      <c r="N18" s="36"/>
    </row>
    <row r="19" spans="2:14" ht="30" customHeight="1" x14ac:dyDescent="0.25">
      <c r="B19" s="83"/>
      <c r="C19" s="83"/>
      <c r="D19" s="83"/>
      <c r="E19" s="18"/>
      <c r="F19" s="17"/>
      <c r="G19" s="17"/>
      <c r="H19" s="35" t="str">
        <f>IF(OR(F19="",G19=""),"",ROUND(ROUND(F19,2)*MIN(AUXILIAR!$D$27,ROUND(G19,2)),2))</f>
        <v/>
      </c>
      <c r="I19" s="16"/>
      <c r="J19" s="35" t="str">
        <f t="shared" si="5"/>
        <v/>
      </c>
      <c r="K19" s="35" t="str">
        <f t="shared" si="3"/>
        <v/>
      </c>
      <c r="L19" s="35" t="str">
        <f>IF(OR(J19="",K19=""),"",ROUND(ROUND(J19,2)*MIN(AUXILIAR!$D$27,ROUND(K19,2)),2))</f>
        <v/>
      </c>
      <c r="M19" s="35" t="str">
        <f t="shared" si="4"/>
        <v/>
      </c>
      <c r="N19" s="36"/>
    </row>
    <row r="20" spans="2:14" ht="30" customHeight="1" x14ac:dyDescent="0.25">
      <c r="B20" s="83"/>
      <c r="C20" s="83"/>
      <c r="D20" s="83"/>
      <c r="E20" s="18"/>
      <c r="F20" s="17"/>
      <c r="G20" s="17"/>
      <c r="H20" s="35" t="str">
        <f>IF(OR(F20="",G20=""),"",ROUND(ROUND(F20,2)*MIN(AUXILIAR!$D$27,ROUND(G20,2)),2))</f>
        <v/>
      </c>
      <c r="I20" s="16"/>
      <c r="J20" s="35" t="str">
        <f t="shared" si="5"/>
        <v/>
      </c>
      <c r="K20" s="35" t="str">
        <f t="shared" si="3"/>
        <v/>
      </c>
      <c r="L20" s="35" t="str">
        <f>IF(OR(J20="",K20=""),"",ROUND(ROUND(J20,2)*MIN(AUXILIAR!$D$27,ROUND(K20,2)),2))</f>
        <v/>
      </c>
      <c r="M20" s="35" t="str">
        <f t="shared" si="4"/>
        <v/>
      </c>
      <c r="N20" s="36"/>
    </row>
    <row r="21" spans="2:14" ht="30" customHeight="1" x14ac:dyDescent="0.25">
      <c r="B21" s="83"/>
      <c r="C21" s="83"/>
      <c r="D21" s="83"/>
      <c r="E21" s="18"/>
      <c r="F21" s="17"/>
      <c r="G21" s="17"/>
      <c r="H21" s="35" t="str">
        <f>IF(OR(F21="",G21=""),"",ROUND(ROUND(F21,2)*MIN(AUXILIAR!$D$27,ROUND(G21,2)),2))</f>
        <v/>
      </c>
      <c r="I21" s="16"/>
      <c r="J21" s="35" t="str">
        <f t="shared" si="5"/>
        <v/>
      </c>
      <c r="K21" s="35" t="str">
        <f t="shared" si="3"/>
        <v/>
      </c>
      <c r="L21" s="35" t="str">
        <f>IF(OR(J21="",K21=""),"",ROUND(ROUND(J21,2)*MIN(AUXILIAR!$D$27,ROUND(K21,2)),2))</f>
        <v/>
      </c>
      <c r="M21" s="35" t="str">
        <f t="shared" si="4"/>
        <v/>
      </c>
      <c r="N21" s="36"/>
    </row>
    <row r="22" spans="2:14" ht="30" customHeight="1" x14ac:dyDescent="0.25">
      <c r="B22" s="83"/>
      <c r="C22" s="83"/>
      <c r="D22" s="83"/>
      <c r="E22" s="18"/>
      <c r="F22" s="17"/>
      <c r="G22" s="17"/>
      <c r="H22" s="35" t="str">
        <f>IF(OR(F22="",G22=""),"",ROUND(ROUND(F22,2)*MIN(AUXILIAR!$D$27,ROUND(G22,2)),2))</f>
        <v/>
      </c>
      <c r="I22" s="16"/>
      <c r="J22" s="35" t="str">
        <f t="shared" si="5"/>
        <v/>
      </c>
      <c r="K22" s="35" t="str">
        <f t="shared" si="3"/>
        <v/>
      </c>
      <c r="L22" s="35" t="str">
        <f>IF(OR(J22="",K22=""),"",ROUND(ROUND(J22,2)*MIN(AUXILIAR!$D$27,ROUND(K22,2)),2))</f>
        <v/>
      </c>
      <c r="M22" s="35" t="str">
        <f t="shared" si="4"/>
        <v/>
      </c>
      <c r="N22" s="36"/>
    </row>
    <row r="23" spans="2:14" ht="30" customHeight="1" x14ac:dyDescent="0.25">
      <c r="B23" s="83"/>
      <c r="C23" s="83"/>
      <c r="D23" s="83"/>
      <c r="E23" s="18"/>
      <c r="F23" s="17"/>
      <c r="G23" s="17"/>
      <c r="H23" s="35" t="str">
        <f>IF(OR(F23="",G23=""),"",ROUND(ROUND(F23,2)*MIN(AUXILIAR!$D$27,ROUND(G23,2)),2))</f>
        <v/>
      </c>
      <c r="I23" s="16"/>
      <c r="J23" s="35" t="str">
        <f t="shared" si="5"/>
        <v/>
      </c>
      <c r="K23" s="35" t="str">
        <f t="shared" si="3"/>
        <v/>
      </c>
      <c r="L23" s="35" t="str">
        <f>IF(OR(J23="",K23=""),"",ROUND(ROUND(J23,2)*MIN(AUXILIAR!$D$27,ROUND(K23,2)),2))</f>
        <v/>
      </c>
      <c r="M23" s="35" t="str">
        <f t="shared" si="4"/>
        <v/>
      </c>
      <c r="N23" s="36"/>
    </row>
    <row r="24" spans="2:14" ht="30" customHeight="1" x14ac:dyDescent="0.25">
      <c r="B24" s="83"/>
      <c r="C24" s="83"/>
      <c r="D24" s="83"/>
      <c r="E24" s="18"/>
      <c r="F24" s="17"/>
      <c r="G24" s="17"/>
      <c r="H24" s="35" t="str">
        <f>IF(OR(F24="",G24=""),"",ROUND(ROUND(F24,2)*MIN(AUXILIAR!$D$27,ROUND(G24,2)),2))</f>
        <v/>
      </c>
      <c r="I24" s="16"/>
      <c r="J24" s="35" t="str">
        <f t="shared" si="5"/>
        <v/>
      </c>
      <c r="K24" s="35" t="str">
        <f t="shared" si="3"/>
        <v/>
      </c>
      <c r="L24" s="35" t="str">
        <f>IF(OR(J24="",K24=""),"",ROUND(ROUND(J24,2)*MIN(AUXILIAR!$D$27,ROUND(K24,2)),2))</f>
        <v/>
      </c>
      <c r="M24" s="35" t="str">
        <f t="shared" si="4"/>
        <v/>
      </c>
      <c r="N24" s="36"/>
    </row>
    <row r="25" spans="2:14" ht="30" customHeight="1" x14ac:dyDescent="0.25">
      <c r="B25" s="83"/>
      <c r="C25" s="83"/>
      <c r="D25" s="83"/>
      <c r="E25" s="18"/>
      <c r="F25" s="17"/>
      <c r="G25" s="17"/>
      <c r="H25" s="35" t="str">
        <f>IF(OR(F25="",G25=""),"",ROUND(ROUND(F25,2)*MIN(AUXILIAR!$D$27,ROUND(G25,2)),2))</f>
        <v/>
      </c>
      <c r="I25" s="16"/>
      <c r="J25" s="35" t="str">
        <f t="shared" si="5"/>
        <v/>
      </c>
      <c r="K25" s="35" t="str">
        <f t="shared" si="3"/>
        <v/>
      </c>
      <c r="L25" s="35" t="str">
        <f>IF(OR(J25="",K25=""),"",ROUND(ROUND(J25,2)*MIN(AUXILIAR!$D$27,ROUND(K25,2)),2))</f>
        <v/>
      </c>
      <c r="M25" s="35" t="str">
        <f t="shared" si="4"/>
        <v/>
      </c>
      <c r="N25" s="36"/>
    </row>
    <row r="26" spans="2:14" ht="30" customHeight="1" x14ac:dyDescent="0.25">
      <c r="B26" s="83"/>
      <c r="C26" s="83"/>
      <c r="D26" s="83"/>
      <c r="E26" s="18"/>
      <c r="F26" s="17"/>
      <c r="G26" s="17"/>
      <c r="H26" s="35" t="str">
        <f>IF(OR(F26="",G26=""),"",ROUND(ROUND(F26,2)*MIN(AUXILIAR!$D$27,ROUND(G26,2)),2))</f>
        <v/>
      </c>
      <c r="I26" s="16"/>
      <c r="J26" s="35" t="str">
        <f t="shared" si="5"/>
        <v/>
      </c>
      <c r="K26" s="35" t="str">
        <f t="shared" si="3"/>
        <v/>
      </c>
      <c r="L26" s="35" t="str">
        <f>IF(OR(J26="",K26=""),"",ROUND(ROUND(J26,2)*MIN(AUXILIAR!$D$27,ROUND(K26,2)),2))</f>
        <v/>
      </c>
      <c r="M26" s="35" t="str">
        <f t="shared" si="4"/>
        <v/>
      </c>
      <c r="N26" s="36"/>
    </row>
    <row r="27" spans="2:14" ht="30" customHeight="1" x14ac:dyDescent="0.25">
      <c r="B27" s="83"/>
      <c r="C27" s="83"/>
      <c r="D27" s="83"/>
      <c r="E27" s="18"/>
      <c r="F27" s="17"/>
      <c r="G27" s="17"/>
      <c r="H27" s="35" t="str">
        <f>IF(OR(F27="",G27=""),"",ROUND(ROUND(F27,2)*MIN(AUXILIAR!$D$27,ROUND(G27,2)),2))</f>
        <v/>
      </c>
      <c r="I27" s="16"/>
      <c r="J27" s="35" t="str">
        <f t="shared" si="5"/>
        <v/>
      </c>
      <c r="K27" s="35" t="str">
        <f t="shared" si="3"/>
        <v/>
      </c>
      <c r="L27" s="35" t="str">
        <f>IF(OR(J27="",K27=""),"",ROUND(ROUND(J27,2)*MIN(AUXILIAR!$D$27,ROUND(K27,2)),2))</f>
        <v/>
      </c>
      <c r="M27" s="35" t="str">
        <f t="shared" si="4"/>
        <v/>
      </c>
      <c r="N27" s="36"/>
    </row>
    <row r="28" spans="2:14" ht="30" customHeight="1" x14ac:dyDescent="0.25">
      <c r="B28" s="83"/>
      <c r="C28" s="83"/>
      <c r="D28" s="83"/>
      <c r="E28" s="18"/>
      <c r="F28" s="17"/>
      <c r="G28" s="17"/>
      <c r="H28" s="35" t="str">
        <f>IF(OR(F28="",G28=""),"",ROUND(ROUND(F28,2)*MIN(AUXILIAR!$D$27,ROUND(G28,2)),2))</f>
        <v/>
      </c>
      <c r="I28" s="16"/>
      <c r="J28" s="35" t="str">
        <f t="shared" si="5"/>
        <v/>
      </c>
      <c r="K28" s="35" t="str">
        <f t="shared" si="3"/>
        <v/>
      </c>
      <c r="L28" s="35" t="str">
        <f>IF(OR(J28="",K28=""),"",ROUND(ROUND(J28,2)*MIN(AUXILIAR!$D$27,ROUND(K28,2)),2))</f>
        <v/>
      </c>
      <c r="M28" s="35" t="str">
        <f t="shared" si="4"/>
        <v/>
      </c>
      <c r="N28" s="36"/>
    </row>
    <row r="29" spans="2:14" ht="30" customHeight="1" x14ac:dyDescent="0.25">
      <c r="B29" s="83"/>
      <c r="C29" s="83"/>
      <c r="D29" s="83"/>
      <c r="E29" s="18"/>
      <c r="F29" s="17"/>
      <c r="G29" s="17"/>
      <c r="H29" s="35" t="str">
        <f>IF(OR(F29="",G29=""),"",ROUND(ROUND(F29,2)*MIN(AUXILIAR!$D$27,ROUND(G29,2)),2))</f>
        <v/>
      </c>
      <c r="I29" s="16"/>
      <c r="J29" s="35" t="str">
        <f t="shared" si="5"/>
        <v/>
      </c>
      <c r="K29" s="35" t="str">
        <f t="shared" si="3"/>
        <v/>
      </c>
      <c r="L29" s="35" t="str">
        <f>IF(OR(J29="",K29=""),"",ROUND(ROUND(J29,2)*MIN(AUXILIAR!$D$27,ROUND(K29,2)),2))</f>
        <v/>
      </c>
      <c r="M29" s="35" t="str">
        <f t="shared" si="4"/>
        <v/>
      </c>
      <c r="N29" s="36"/>
    </row>
    <row r="30" spans="2:14" s="41" customFormat="1" ht="20.100000000000001" customHeight="1" x14ac:dyDescent="0.25">
      <c r="B30" s="34"/>
      <c r="C30" s="34"/>
      <c r="D30" s="34"/>
      <c r="E30" s="34"/>
      <c r="F30" s="34"/>
      <c r="G30" s="37" t="s">
        <v>1</v>
      </c>
      <c r="H30" s="38">
        <f>SUM(H10:H29)</f>
        <v>50</v>
      </c>
      <c r="I30" s="39"/>
      <c r="J30" s="39"/>
      <c r="K30" s="39" t="s">
        <v>1</v>
      </c>
      <c r="L30" s="40">
        <f>SUM(L10:L29)</f>
        <v>50</v>
      </c>
      <c r="M30" s="40">
        <f>SUM(M10:M29)</f>
        <v>0</v>
      </c>
      <c r="N30" s="39"/>
    </row>
    <row r="31" spans="2:14" x14ac:dyDescent="0.25">
      <c r="H31" s="29"/>
    </row>
  </sheetData>
  <sheetProtection algorithmName="SHA-512" hashValue="pCPOwby4IAT5VOFkJR+Y4RyLQgmijIvYmY/yc1GMq7YamPUWVRClBqRb9HRDAM3S36AotKm4csojkRilf8hE5A==" saltValue="SpzQImT1gvGSSK8B8dZQZQ==" spinCount="100000" sheet="1" objects="1" scenarios="1" selectLockedCells="1"/>
  <mergeCells count="31">
    <mergeCell ref="I7:I8"/>
    <mergeCell ref="B10:D10"/>
    <mergeCell ref="B11:D11"/>
    <mergeCell ref="B12:D12"/>
    <mergeCell ref="B13:D13"/>
    <mergeCell ref="H7:H8"/>
    <mergeCell ref="B7:D8"/>
    <mergeCell ref="E7:E8"/>
    <mergeCell ref="G7:G8"/>
    <mergeCell ref="B23:D23"/>
    <mergeCell ref="B14:D14"/>
    <mergeCell ref="B15:D15"/>
    <mergeCell ref="B16:D16"/>
    <mergeCell ref="B17:D17"/>
    <mergeCell ref="B18:D18"/>
    <mergeCell ref="N7:N8"/>
    <mergeCell ref="J6:N6"/>
    <mergeCell ref="B29:D29"/>
    <mergeCell ref="B1:I1"/>
    <mergeCell ref="K7:K8"/>
    <mergeCell ref="L7:L8"/>
    <mergeCell ref="M7:M8"/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</mergeCells>
  <conditionalFormatting sqref="J10:J29">
    <cfRule type="expression" dxfId="15" priority="5">
      <formula>AND($J10&lt;&gt;"",$J10&lt;&gt;$F10)</formula>
    </cfRule>
  </conditionalFormatting>
  <conditionalFormatting sqref="K10:K29">
    <cfRule type="expression" dxfId="14" priority="4">
      <formula>AND($K10&lt;&gt;"",$K10&lt;&gt;$G10)</formula>
    </cfRule>
  </conditionalFormatting>
  <pageMargins left="0.70866141732283472" right="0.70866141732283472" top="0.74803149606299213" bottom="0.74803149606299213" header="0.51181102362204722" footer="0.51181102362204722"/>
  <pageSetup paperSize="9" scale="35" firstPageNumber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stopIfTrue="1" id="{30C99DCF-9354-4C33-9AB1-EEE395767EB4}">
            <xm:f>'EXPEDIENTE Y TRABAJADORES'!$A$1&lt;&gt;1</xm:f>
            <x14:dxf>
              <font>
                <color theme="0"/>
              </font>
              <border>
                <left/>
                <right/>
                <top/>
                <bottom/>
                <vertical/>
                <horizontal/>
              </border>
            </x14:dxf>
          </x14:cfRule>
          <xm:sqref>K7:N30</xm:sqref>
        </x14:conditionalFormatting>
        <x14:conditionalFormatting xmlns:xm="http://schemas.microsoft.com/office/excel/2006/main">
          <x14:cfRule type="expression" priority="7" stopIfTrue="1" id="{0AEF4B17-D917-433D-A8E2-F5F675BFD116}">
            <xm:f>'EXPEDIENTE Y TRABAJADORES'!$A$1&lt;&gt;1</xm:f>
            <x14:dxf>
              <font>
                <color theme="0"/>
              </font>
              <border>
                <left style="thin">
                  <color auto="1"/>
                </left>
                <right/>
                <top/>
                <bottom/>
                <vertical/>
                <horizontal/>
              </border>
            </x14:dxf>
          </x14:cfRule>
          <xm:sqref>J7:J29</xm:sqref>
        </x14:conditionalFormatting>
        <x14:conditionalFormatting xmlns:xm="http://schemas.microsoft.com/office/excel/2006/main">
          <x14:cfRule type="expression" priority="8" id="{B93A7583-4FC3-43FB-B351-DDAAC8616BCF}">
            <xm:f>'EXPEDIENTE Y TRABAJADORES'!$A$1&lt;&gt;1</xm:f>
            <x14:dxf>
              <font>
                <color theme="0"/>
              </font>
              <border>
                <left/>
                <right/>
                <top/>
                <bottom/>
                <vertical/>
                <horizontal/>
              </border>
            </x14:dxf>
          </x14:cfRule>
          <xm:sqref>J6:N6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672A41-81D0-4048-A71A-BD2242325A7A}">
          <x14:formula1>
            <xm:f>OFFSET(AUXILIAR!$J$6,0,,COUNTIF(Trabajadores,"&lt;&gt;X"))</xm:f>
          </x14:formula1>
          <xm:sqref>B10:D29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BECB8-7FAA-4D0B-91F0-A9277E4890B9}">
  <dimension ref="B1:N31"/>
  <sheetViews>
    <sheetView showGridLines="0" workbookViewId="0">
      <selection activeCell="C5" sqref="C5"/>
    </sheetView>
  </sheetViews>
  <sheetFormatPr baseColWidth="10" defaultColWidth="9.140625" defaultRowHeight="13.5" x14ac:dyDescent="0.25"/>
  <cols>
    <col min="1" max="1" width="5.7109375" style="1" customWidth="1"/>
    <col min="2" max="4" width="20.7109375" style="1" customWidth="1"/>
    <col min="5" max="5" width="100.7109375" style="1" customWidth="1"/>
    <col min="6" max="6" width="13.5703125" style="1" bestFit="1" customWidth="1"/>
    <col min="7" max="8" width="13.7109375" style="1" customWidth="1"/>
    <col min="9" max="9" width="50.7109375" style="29" customWidth="1"/>
    <col min="10" max="10" width="13.5703125" style="1" bestFit="1" customWidth="1"/>
    <col min="11" max="13" width="13.7109375" style="1" customWidth="1"/>
    <col min="14" max="14" width="50.7109375" style="29" customWidth="1"/>
    <col min="15" max="1026" width="10.7109375" style="1" customWidth="1"/>
    <col min="1027" max="16384" width="9.140625" style="1"/>
  </cols>
  <sheetData>
    <row r="1" spans="2:14" ht="18" x14ac:dyDescent="0.25">
      <c r="B1" s="84" t="s">
        <v>2</v>
      </c>
      <c r="C1" s="84"/>
      <c r="D1" s="84"/>
      <c r="E1" s="84"/>
      <c r="F1" s="84"/>
      <c r="G1" s="84"/>
      <c r="H1" s="84"/>
      <c r="I1" s="84"/>
      <c r="J1" s="21"/>
      <c r="K1" s="21"/>
      <c r="L1" s="21"/>
      <c r="M1" s="21"/>
      <c r="N1" s="21"/>
    </row>
    <row r="2" spans="2:14" ht="18.75" customHeight="1" x14ac:dyDescent="0.25">
      <c r="B2" s="22"/>
      <c r="C2" s="22"/>
      <c r="D2" s="22"/>
      <c r="E2" s="22"/>
      <c r="F2" s="22"/>
      <c r="G2" s="22"/>
      <c r="H2" s="22"/>
      <c r="I2" s="23"/>
      <c r="J2" s="22"/>
      <c r="K2" s="22"/>
      <c r="L2" s="22"/>
      <c r="M2" s="22"/>
      <c r="N2" s="23"/>
    </row>
    <row r="3" spans="2:14" ht="15" customHeight="1" x14ac:dyDescent="0.25">
      <c r="B3" s="24" t="s">
        <v>11</v>
      </c>
      <c r="C3" s="25" t="str">
        <f>CONCATENATE('EXPEDIENTE Y TRABAJADORES'!C15,".",TEXT('EXPEDIENTE Y TRABAJADORES'!C17,"00"),".",'EXPEDIENTE Y TRABAJADORES'!C19,".",TEXT('EXPEDIENTE Y TRABAJADORES'!D21,"0000"))</f>
        <v>2022.08.CT01.0000</v>
      </c>
      <c r="D3" s="26"/>
      <c r="E3" s="27"/>
      <c r="F3" s="22"/>
      <c r="G3" s="22"/>
      <c r="H3" s="22"/>
      <c r="I3" s="28"/>
      <c r="J3" s="22"/>
      <c r="K3" s="22"/>
      <c r="L3" s="22"/>
      <c r="M3" s="22"/>
      <c r="N3" s="28"/>
    </row>
    <row r="4" spans="2:14" ht="9.9499999999999993" customHeight="1" x14ac:dyDescent="0.25">
      <c r="B4" s="22"/>
      <c r="C4" s="22"/>
      <c r="D4" s="22"/>
      <c r="E4" s="22"/>
      <c r="F4" s="22"/>
      <c r="G4" s="22"/>
      <c r="H4" s="22"/>
      <c r="I4" s="28"/>
      <c r="J4" s="22"/>
      <c r="K4" s="22"/>
      <c r="L4" s="22"/>
      <c r="M4" s="22"/>
      <c r="N4" s="28"/>
    </row>
    <row r="5" spans="2:14" ht="15" customHeight="1" x14ac:dyDescent="0.25">
      <c r="B5" s="24" t="s">
        <v>16</v>
      </c>
      <c r="C5" s="13"/>
      <c r="D5" s="22"/>
      <c r="E5" s="22"/>
      <c r="F5" s="22"/>
      <c r="G5" s="22"/>
      <c r="H5" s="22"/>
      <c r="J5" s="22"/>
      <c r="K5" s="22"/>
      <c r="L5" s="22"/>
      <c r="M5" s="22"/>
    </row>
    <row r="6" spans="2:14" ht="15" customHeight="1" x14ac:dyDescent="0.25">
      <c r="B6" s="22"/>
      <c r="C6" s="22"/>
      <c r="D6" s="22"/>
      <c r="E6" s="22"/>
      <c r="F6" s="22"/>
      <c r="G6" s="22"/>
      <c r="H6" s="22"/>
      <c r="J6" s="82" t="s">
        <v>25</v>
      </c>
      <c r="K6" s="82"/>
      <c r="L6" s="82"/>
      <c r="M6" s="82"/>
      <c r="N6" s="82"/>
    </row>
    <row r="7" spans="2:14" ht="38.25" customHeight="1" x14ac:dyDescent="0.25">
      <c r="B7" s="89" t="s">
        <v>17</v>
      </c>
      <c r="C7" s="89"/>
      <c r="D7" s="89"/>
      <c r="E7" s="89" t="s">
        <v>19</v>
      </c>
      <c r="F7" s="30" t="s">
        <v>22</v>
      </c>
      <c r="G7" s="87" t="s">
        <v>20</v>
      </c>
      <c r="H7" s="87" t="s">
        <v>21</v>
      </c>
      <c r="I7" s="85" t="s">
        <v>18</v>
      </c>
      <c r="J7" s="31" t="s">
        <v>22</v>
      </c>
      <c r="K7" s="80" t="s">
        <v>20</v>
      </c>
      <c r="L7" s="80" t="s">
        <v>21</v>
      </c>
      <c r="M7" s="80" t="s">
        <v>24</v>
      </c>
      <c r="N7" s="80" t="s">
        <v>26</v>
      </c>
    </row>
    <row r="8" spans="2:14" ht="15" customHeight="1" x14ac:dyDescent="0.25">
      <c r="B8" s="89"/>
      <c r="C8" s="89"/>
      <c r="D8" s="89"/>
      <c r="E8" s="89"/>
      <c r="F8" s="32" t="str">
        <f>IF(C5="","",C5)</f>
        <v/>
      </c>
      <c r="G8" s="88"/>
      <c r="H8" s="88"/>
      <c r="I8" s="86"/>
      <c r="J8" s="33" t="str">
        <f>IF(C5="","",C5)</f>
        <v/>
      </c>
      <c r="K8" s="81"/>
      <c r="L8" s="81"/>
      <c r="M8" s="81"/>
      <c r="N8" s="81"/>
    </row>
    <row r="9" spans="2:14" ht="9.9499999999999993" customHeight="1" x14ac:dyDescent="0.25">
      <c r="B9" s="22"/>
      <c r="C9" s="22"/>
      <c r="D9" s="22"/>
      <c r="E9" s="22"/>
      <c r="F9" s="22"/>
      <c r="G9" s="22"/>
      <c r="H9" s="22"/>
      <c r="I9" s="34"/>
      <c r="J9" s="22"/>
      <c r="K9" s="22"/>
      <c r="L9" s="22"/>
      <c r="M9" s="22"/>
      <c r="N9" s="34"/>
    </row>
    <row r="10" spans="2:14" ht="30" customHeight="1" x14ac:dyDescent="0.25">
      <c r="B10" s="83"/>
      <c r="C10" s="83"/>
      <c r="D10" s="83"/>
      <c r="E10" s="18"/>
      <c r="F10" s="17"/>
      <c r="G10" s="17"/>
      <c r="H10" s="35" t="str">
        <f>IF(OR(F10="",G10=""),"",ROUND(ROUND(F10,2)*MIN(AUXILIAR!$D$27,ROUND(G10,2)),2))</f>
        <v/>
      </c>
      <c r="I10" s="16"/>
      <c r="J10" s="35" t="str">
        <f t="shared" ref="J10:K25" si="0">IF(F10="","",F10)</f>
        <v/>
      </c>
      <c r="K10" s="35" t="str">
        <f t="shared" si="0"/>
        <v/>
      </c>
      <c r="L10" s="35" t="str">
        <f>IF(OR(J10="",K10=""),"",ROUND(ROUND(J10,2)*MIN(AUXILIAR!$D$27,ROUND(K10,2)),2))</f>
        <v/>
      </c>
      <c r="M10" s="35" t="str">
        <f t="shared" ref="M10:M29" si="1">IF(OR(H10=22,L10=""),"",H10-L10)</f>
        <v/>
      </c>
      <c r="N10" s="36"/>
    </row>
    <row r="11" spans="2:14" ht="30" customHeight="1" x14ac:dyDescent="0.25">
      <c r="B11" s="83"/>
      <c r="C11" s="83"/>
      <c r="D11" s="83"/>
      <c r="E11" s="18"/>
      <c r="F11" s="17"/>
      <c r="G11" s="17"/>
      <c r="H11" s="35" t="str">
        <f>IF(OR(F11="",G11=""),"",ROUND(ROUND(F11,2)*MIN(AUXILIAR!$D$27,ROUND(G11,2)),2))</f>
        <v/>
      </c>
      <c r="I11" s="16"/>
      <c r="J11" s="35" t="str">
        <f t="shared" si="0"/>
        <v/>
      </c>
      <c r="K11" s="35" t="str">
        <f t="shared" si="0"/>
        <v/>
      </c>
      <c r="L11" s="35" t="str">
        <f>IF(OR(J11="",K11=""),"",ROUND(ROUND(J11,2)*MIN(AUXILIAR!$D$27,ROUND(K11,2)),2))</f>
        <v/>
      </c>
      <c r="M11" s="35" t="str">
        <f t="shared" si="1"/>
        <v/>
      </c>
      <c r="N11" s="36"/>
    </row>
    <row r="12" spans="2:14" ht="30" customHeight="1" x14ac:dyDescent="0.25">
      <c r="B12" s="83"/>
      <c r="C12" s="83"/>
      <c r="D12" s="83"/>
      <c r="E12" s="18"/>
      <c r="F12" s="17"/>
      <c r="G12" s="17"/>
      <c r="H12" s="35" t="str">
        <f>IF(OR(F12="",G12=""),"",ROUND(ROUND(F12,2)*MIN(AUXILIAR!$D$27,ROUND(G12,2)),2))</f>
        <v/>
      </c>
      <c r="I12" s="16"/>
      <c r="J12" s="35"/>
      <c r="K12" s="35" t="str">
        <f t="shared" si="0"/>
        <v/>
      </c>
      <c r="L12" s="35" t="str">
        <f>IF(OR(J12="",K12=""),"",ROUND(ROUND(J12,2)*MIN(AUXILIAR!$D$27,ROUND(K12,2)),2))</f>
        <v/>
      </c>
      <c r="M12" s="35" t="str">
        <f t="shared" si="1"/>
        <v/>
      </c>
      <c r="N12" s="36"/>
    </row>
    <row r="13" spans="2:14" ht="30" customHeight="1" x14ac:dyDescent="0.25">
      <c r="B13" s="83"/>
      <c r="C13" s="83"/>
      <c r="D13" s="83"/>
      <c r="E13" s="18"/>
      <c r="F13" s="17"/>
      <c r="G13" s="17"/>
      <c r="H13" s="35" t="str">
        <f>IF(OR(F13="",G13=""),"",ROUND(ROUND(F13,2)*MIN(AUXILIAR!$D$27,ROUND(G13,2)),2))</f>
        <v/>
      </c>
      <c r="I13" s="16"/>
      <c r="J13" s="35" t="str">
        <f t="shared" ref="J13:K29" si="2">IF(F13="","",F13)</f>
        <v/>
      </c>
      <c r="K13" s="35" t="str">
        <f t="shared" si="0"/>
        <v/>
      </c>
      <c r="L13" s="35" t="str">
        <f>IF(OR(J13="",K13=""),"",ROUND(ROUND(J13,2)*MIN(AUXILIAR!$D$27,ROUND(K13,2)),2))</f>
        <v/>
      </c>
      <c r="M13" s="35" t="str">
        <f t="shared" si="1"/>
        <v/>
      </c>
      <c r="N13" s="36"/>
    </row>
    <row r="14" spans="2:14" ht="30" customHeight="1" x14ac:dyDescent="0.25">
      <c r="B14" s="83"/>
      <c r="C14" s="83"/>
      <c r="D14" s="83"/>
      <c r="E14" s="18"/>
      <c r="F14" s="17"/>
      <c r="G14" s="17"/>
      <c r="H14" s="35" t="str">
        <f>IF(OR(F14="",G14=""),"",ROUND(ROUND(F14,2)*MIN(AUXILIAR!$D$27,ROUND(G14,2)),2))</f>
        <v/>
      </c>
      <c r="I14" s="16"/>
      <c r="J14" s="35" t="str">
        <f t="shared" si="2"/>
        <v/>
      </c>
      <c r="K14" s="35" t="str">
        <f t="shared" si="0"/>
        <v/>
      </c>
      <c r="L14" s="35" t="str">
        <f>IF(OR(J14="",K14=""),"",ROUND(ROUND(J14,2)*MIN(AUXILIAR!$D$27,ROUND(K14,2)),2))</f>
        <v/>
      </c>
      <c r="M14" s="35" t="str">
        <f t="shared" si="1"/>
        <v/>
      </c>
      <c r="N14" s="36"/>
    </row>
    <row r="15" spans="2:14" ht="30" customHeight="1" x14ac:dyDescent="0.25">
      <c r="B15" s="83"/>
      <c r="C15" s="83"/>
      <c r="D15" s="83"/>
      <c r="E15" s="18"/>
      <c r="F15" s="17"/>
      <c r="G15" s="17"/>
      <c r="H15" s="35" t="str">
        <f>IF(OR(F15="",G15=""),"",ROUND(ROUND(F15,2)*MIN(AUXILIAR!$D$27,ROUND(G15,2)),2))</f>
        <v/>
      </c>
      <c r="I15" s="16"/>
      <c r="J15" s="35" t="str">
        <f t="shared" si="2"/>
        <v/>
      </c>
      <c r="K15" s="35" t="str">
        <f t="shared" si="0"/>
        <v/>
      </c>
      <c r="L15" s="35" t="str">
        <f>IF(OR(J15="",K15=""),"",ROUND(ROUND(J15,2)*MIN(AUXILIAR!$D$27,ROUND(K15,2)),2))</f>
        <v/>
      </c>
      <c r="M15" s="35" t="str">
        <f t="shared" si="1"/>
        <v/>
      </c>
      <c r="N15" s="36"/>
    </row>
    <row r="16" spans="2:14" ht="30" customHeight="1" x14ac:dyDescent="0.25">
      <c r="B16" s="83"/>
      <c r="C16" s="83"/>
      <c r="D16" s="83"/>
      <c r="E16" s="18"/>
      <c r="F16" s="17"/>
      <c r="G16" s="17"/>
      <c r="H16" s="35" t="str">
        <f>IF(OR(F16="",G16=""),"",ROUND(ROUND(F16,2)*MIN(AUXILIAR!$D$27,ROUND(G16,2)),2))</f>
        <v/>
      </c>
      <c r="I16" s="16"/>
      <c r="J16" s="35" t="str">
        <f t="shared" si="2"/>
        <v/>
      </c>
      <c r="K16" s="35" t="str">
        <f t="shared" si="0"/>
        <v/>
      </c>
      <c r="L16" s="35" t="str">
        <f>IF(OR(J16="",K16=""),"",ROUND(ROUND(J16,2)*MIN(AUXILIAR!$D$27,ROUND(K16,2)),2))</f>
        <v/>
      </c>
      <c r="M16" s="35" t="str">
        <f t="shared" si="1"/>
        <v/>
      </c>
      <c r="N16" s="36"/>
    </row>
    <row r="17" spans="2:14" ht="30" customHeight="1" x14ac:dyDescent="0.25">
      <c r="B17" s="83"/>
      <c r="C17" s="83"/>
      <c r="D17" s="83"/>
      <c r="E17" s="18"/>
      <c r="F17" s="17"/>
      <c r="G17" s="17"/>
      <c r="H17" s="35" t="str">
        <f>IF(OR(F17="",G17=""),"",ROUND(ROUND(F17,2)*MIN(AUXILIAR!$D$27,ROUND(G17,2)),2))</f>
        <v/>
      </c>
      <c r="I17" s="16"/>
      <c r="J17" s="35" t="str">
        <f t="shared" si="2"/>
        <v/>
      </c>
      <c r="K17" s="35" t="str">
        <f t="shared" si="0"/>
        <v/>
      </c>
      <c r="L17" s="35" t="str">
        <f>IF(OR(J17="",K17=""),"",ROUND(ROUND(J17,2)*MIN(AUXILIAR!$D$27,ROUND(K17,2)),2))</f>
        <v/>
      </c>
      <c r="M17" s="35" t="str">
        <f t="shared" si="1"/>
        <v/>
      </c>
      <c r="N17" s="36"/>
    </row>
    <row r="18" spans="2:14" ht="30" customHeight="1" x14ac:dyDescent="0.25">
      <c r="B18" s="83"/>
      <c r="C18" s="83"/>
      <c r="D18" s="83"/>
      <c r="E18" s="18"/>
      <c r="F18" s="17"/>
      <c r="G18" s="17"/>
      <c r="H18" s="35" t="str">
        <f>IF(OR(F18="",G18=""),"",ROUND(ROUND(F18,2)*MIN(AUXILIAR!$D$27,ROUND(G18,2)),2))</f>
        <v/>
      </c>
      <c r="I18" s="16"/>
      <c r="J18" s="35" t="str">
        <f t="shared" si="2"/>
        <v/>
      </c>
      <c r="K18" s="35" t="str">
        <f t="shared" si="0"/>
        <v/>
      </c>
      <c r="L18" s="35" t="str">
        <f>IF(OR(J18="",K18=""),"",ROUND(ROUND(J18,2)*MIN(AUXILIAR!$D$27,ROUND(K18,2)),2))</f>
        <v/>
      </c>
      <c r="M18" s="35" t="str">
        <f t="shared" si="1"/>
        <v/>
      </c>
      <c r="N18" s="36"/>
    </row>
    <row r="19" spans="2:14" ht="30" customHeight="1" x14ac:dyDescent="0.25">
      <c r="B19" s="83"/>
      <c r="C19" s="83"/>
      <c r="D19" s="83"/>
      <c r="E19" s="18"/>
      <c r="F19" s="17"/>
      <c r="G19" s="17"/>
      <c r="H19" s="35" t="str">
        <f>IF(OR(F19="",G19=""),"",ROUND(ROUND(F19,2)*MIN(AUXILIAR!$D$27,ROUND(G19,2)),2))</f>
        <v/>
      </c>
      <c r="I19" s="16"/>
      <c r="J19" s="35" t="str">
        <f t="shared" si="2"/>
        <v/>
      </c>
      <c r="K19" s="35" t="str">
        <f t="shared" si="0"/>
        <v/>
      </c>
      <c r="L19" s="35" t="str">
        <f>IF(OR(J19="",K19=""),"",ROUND(ROUND(J19,2)*MIN(AUXILIAR!$D$27,ROUND(K19,2)),2))</f>
        <v/>
      </c>
      <c r="M19" s="35" t="str">
        <f t="shared" si="1"/>
        <v/>
      </c>
      <c r="N19" s="36"/>
    </row>
    <row r="20" spans="2:14" ht="30" customHeight="1" x14ac:dyDescent="0.25">
      <c r="B20" s="83"/>
      <c r="C20" s="83"/>
      <c r="D20" s="83"/>
      <c r="E20" s="18"/>
      <c r="F20" s="17"/>
      <c r="G20" s="17"/>
      <c r="H20" s="35" t="str">
        <f>IF(OR(F20="",G20=""),"",ROUND(ROUND(F20,2)*MIN(AUXILIAR!$D$27,ROUND(G20,2)),2))</f>
        <v/>
      </c>
      <c r="I20" s="16"/>
      <c r="J20" s="35" t="str">
        <f t="shared" si="2"/>
        <v/>
      </c>
      <c r="K20" s="35" t="str">
        <f t="shared" si="0"/>
        <v/>
      </c>
      <c r="L20" s="35" t="str">
        <f>IF(OR(J20="",K20=""),"",ROUND(ROUND(J20,2)*MIN(AUXILIAR!$D$27,ROUND(K20,2)),2))</f>
        <v/>
      </c>
      <c r="M20" s="35" t="str">
        <f t="shared" si="1"/>
        <v/>
      </c>
      <c r="N20" s="36"/>
    </row>
    <row r="21" spans="2:14" ht="30" customHeight="1" x14ac:dyDescent="0.25">
      <c r="B21" s="83"/>
      <c r="C21" s="83"/>
      <c r="D21" s="83"/>
      <c r="E21" s="18"/>
      <c r="F21" s="17"/>
      <c r="G21" s="17"/>
      <c r="H21" s="35" t="str">
        <f>IF(OR(F21="",G21=""),"",ROUND(ROUND(F21,2)*MIN(AUXILIAR!$D$27,ROUND(G21,2)),2))</f>
        <v/>
      </c>
      <c r="I21" s="16"/>
      <c r="J21" s="35" t="str">
        <f t="shared" si="2"/>
        <v/>
      </c>
      <c r="K21" s="35" t="str">
        <f t="shared" si="0"/>
        <v/>
      </c>
      <c r="L21" s="35" t="str">
        <f>IF(OR(J21="",K21=""),"",ROUND(ROUND(J21,2)*MIN(AUXILIAR!$D$27,ROUND(K21,2)),2))</f>
        <v/>
      </c>
      <c r="M21" s="35" t="str">
        <f t="shared" si="1"/>
        <v/>
      </c>
      <c r="N21" s="36"/>
    </row>
    <row r="22" spans="2:14" ht="30" customHeight="1" x14ac:dyDescent="0.25">
      <c r="B22" s="83"/>
      <c r="C22" s="83"/>
      <c r="D22" s="83"/>
      <c r="E22" s="18"/>
      <c r="F22" s="17"/>
      <c r="G22" s="17"/>
      <c r="H22" s="35" t="str">
        <f>IF(OR(F22="",G22=""),"",ROUND(ROUND(F22,2)*MIN(AUXILIAR!$D$27,ROUND(G22,2)),2))</f>
        <v/>
      </c>
      <c r="I22" s="16"/>
      <c r="J22" s="35" t="str">
        <f t="shared" si="2"/>
        <v/>
      </c>
      <c r="K22" s="35" t="str">
        <f t="shared" si="0"/>
        <v/>
      </c>
      <c r="L22" s="35" t="str">
        <f>IF(OR(J22="",K22=""),"",ROUND(ROUND(J22,2)*MIN(AUXILIAR!$D$27,ROUND(K22,2)),2))</f>
        <v/>
      </c>
      <c r="M22" s="35" t="str">
        <f t="shared" si="1"/>
        <v/>
      </c>
      <c r="N22" s="36"/>
    </row>
    <row r="23" spans="2:14" ht="30" customHeight="1" x14ac:dyDescent="0.25">
      <c r="B23" s="83"/>
      <c r="C23" s="83"/>
      <c r="D23" s="83"/>
      <c r="E23" s="18"/>
      <c r="F23" s="17"/>
      <c r="G23" s="17"/>
      <c r="H23" s="35" t="str">
        <f>IF(OR(F23="",G23=""),"",ROUND(ROUND(F23,2)*MIN(AUXILIAR!$D$27,ROUND(G23,2)),2))</f>
        <v/>
      </c>
      <c r="I23" s="16"/>
      <c r="J23" s="35" t="str">
        <f t="shared" si="2"/>
        <v/>
      </c>
      <c r="K23" s="35" t="str">
        <f t="shared" si="0"/>
        <v/>
      </c>
      <c r="L23" s="35" t="str">
        <f>IF(OR(J23="",K23=""),"",ROUND(ROUND(J23,2)*MIN(AUXILIAR!$D$27,ROUND(K23,2)),2))</f>
        <v/>
      </c>
      <c r="M23" s="35" t="str">
        <f t="shared" si="1"/>
        <v/>
      </c>
      <c r="N23" s="36"/>
    </row>
    <row r="24" spans="2:14" ht="30" customHeight="1" x14ac:dyDescent="0.25">
      <c r="B24" s="83"/>
      <c r="C24" s="83"/>
      <c r="D24" s="83"/>
      <c r="E24" s="18"/>
      <c r="F24" s="17"/>
      <c r="G24" s="17"/>
      <c r="H24" s="35" t="str">
        <f>IF(OR(F24="",G24=""),"",ROUND(ROUND(F24,2)*MIN(AUXILIAR!$D$27,ROUND(G24,2)),2))</f>
        <v/>
      </c>
      <c r="I24" s="16"/>
      <c r="J24" s="35" t="str">
        <f t="shared" si="2"/>
        <v/>
      </c>
      <c r="K24" s="35" t="str">
        <f t="shared" si="0"/>
        <v/>
      </c>
      <c r="L24" s="35" t="str">
        <f>IF(OR(J24="",K24=""),"",ROUND(ROUND(J24,2)*MIN(AUXILIAR!$D$27,ROUND(K24,2)),2))</f>
        <v/>
      </c>
      <c r="M24" s="35" t="str">
        <f t="shared" si="1"/>
        <v/>
      </c>
      <c r="N24" s="36"/>
    </row>
    <row r="25" spans="2:14" ht="30" customHeight="1" x14ac:dyDescent="0.25">
      <c r="B25" s="83"/>
      <c r="C25" s="83"/>
      <c r="D25" s="83"/>
      <c r="E25" s="18"/>
      <c r="F25" s="17"/>
      <c r="G25" s="17"/>
      <c r="H25" s="35" t="str">
        <f>IF(OR(F25="",G25=""),"",ROUND(ROUND(F25,2)*MIN(AUXILIAR!$D$27,ROUND(G25,2)),2))</f>
        <v/>
      </c>
      <c r="I25" s="16"/>
      <c r="J25" s="35" t="str">
        <f t="shared" si="2"/>
        <v/>
      </c>
      <c r="K25" s="35" t="str">
        <f t="shared" si="0"/>
        <v/>
      </c>
      <c r="L25" s="35" t="str">
        <f>IF(OR(J25="",K25=""),"",ROUND(ROUND(J25,2)*MIN(AUXILIAR!$D$27,ROUND(K25,2)),2))</f>
        <v/>
      </c>
      <c r="M25" s="35" t="str">
        <f t="shared" si="1"/>
        <v/>
      </c>
      <c r="N25" s="36"/>
    </row>
    <row r="26" spans="2:14" ht="30" customHeight="1" x14ac:dyDescent="0.25">
      <c r="B26" s="83"/>
      <c r="C26" s="83"/>
      <c r="D26" s="83"/>
      <c r="E26" s="18"/>
      <c r="F26" s="17"/>
      <c r="G26" s="17"/>
      <c r="H26" s="35" t="str">
        <f>IF(OR(F26="",G26=""),"",ROUND(ROUND(F26,2)*MIN(AUXILIAR!$D$27,ROUND(G26,2)),2))</f>
        <v/>
      </c>
      <c r="I26" s="16"/>
      <c r="J26" s="35" t="str">
        <f t="shared" si="2"/>
        <v/>
      </c>
      <c r="K26" s="35" t="str">
        <f t="shared" si="2"/>
        <v/>
      </c>
      <c r="L26" s="35" t="str">
        <f>IF(OR(J26="",K26=""),"",ROUND(ROUND(J26,2)*MIN(AUXILIAR!$D$27,ROUND(K26,2)),2))</f>
        <v/>
      </c>
      <c r="M26" s="35" t="str">
        <f t="shared" si="1"/>
        <v/>
      </c>
      <c r="N26" s="36"/>
    </row>
    <row r="27" spans="2:14" ht="30" customHeight="1" x14ac:dyDescent="0.25">
      <c r="B27" s="83"/>
      <c r="C27" s="83"/>
      <c r="D27" s="83"/>
      <c r="E27" s="18"/>
      <c r="F27" s="17"/>
      <c r="G27" s="17"/>
      <c r="H27" s="35" t="str">
        <f>IF(OR(F27="",G27=""),"",ROUND(ROUND(F27,2)*MIN(AUXILIAR!$D$27,ROUND(G27,2)),2))</f>
        <v/>
      </c>
      <c r="I27" s="16"/>
      <c r="J27" s="35" t="str">
        <f t="shared" si="2"/>
        <v/>
      </c>
      <c r="K27" s="35" t="str">
        <f t="shared" si="2"/>
        <v/>
      </c>
      <c r="L27" s="35" t="str">
        <f>IF(OR(J27="",K27=""),"",ROUND(ROUND(J27,2)*MIN(AUXILIAR!$D$27,ROUND(K27,2)),2))</f>
        <v/>
      </c>
      <c r="M27" s="35" t="str">
        <f t="shared" si="1"/>
        <v/>
      </c>
      <c r="N27" s="36"/>
    </row>
    <row r="28" spans="2:14" ht="30" customHeight="1" x14ac:dyDescent="0.25">
      <c r="B28" s="83"/>
      <c r="C28" s="83"/>
      <c r="D28" s="83"/>
      <c r="E28" s="18"/>
      <c r="F28" s="17"/>
      <c r="G28" s="17"/>
      <c r="H28" s="35" t="str">
        <f>IF(OR(F28="",G28=""),"",ROUND(ROUND(F28,2)*MIN(AUXILIAR!$D$27,ROUND(G28,2)),2))</f>
        <v/>
      </c>
      <c r="I28" s="16"/>
      <c r="J28" s="35" t="str">
        <f t="shared" si="2"/>
        <v/>
      </c>
      <c r="K28" s="35" t="str">
        <f t="shared" si="2"/>
        <v/>
      </c>
      <c r="L28" s="35" t="str">
        <f>IF(OR(J28="",K28=""),"",ROUND(ROUND(J28,2)*MIN(AUXILIAR!$D$27,ROUND(K28,2)),2))</f>
        <v/>
      </c>
      <c r="M28" s="35" t="str">
        <f t="shared" si="1"/>
        <v/>
      </c>
      <c r="N28" s="36"/>
    </row>
    <row r="29" spans="2:14" ht="30" customHeight="1" x14ac:dyDescent="0.25">
      <c r="B29" s="83"/>
      <c r="C29" s="83"/>
      <c r="D29" s="83"/>
      <c r="E29" s="18"/>
      <c r="F29" s="17"/>
      <c r="G29" s="17"/>
      <c r="H29" s="35" t="str">
        <f>IF(OR(F29="",G29=""),"",ROUND(ROUND(F29,2)*MIN(AUXILIAR!$D$27,ROUND(G29,2)),2))</f>
        <v/>
      </c>
      <c r="I29" s="16"/>
      <c r="J29" s="35" t="str">
        <f t="shared" si="2"/>
        <v/>
      </c>
      <c r="K29" s="35" t="str">
        <f t="shared" si="2"/>
        <v/>
      </c>
      <c r="L29" s="35" t="str">
        <f>IF(OR(J29="",K29=""),"",ROUND(ROUND(J29,2)*MIN(AUXILIAR!$D$27,ROUND(K29,2)),2))</f>
        <v/>
      </c>
      <c r="M29" s="35" t="str">
        <f t="shared" si="1"/>
        <v/>
      </c>
      <c r="N29" s="36"/>
    </row>
    <row r="30" spans="2:14" s="41" customFormat="1" ht="20.100000000000001" customHeight="1" x14ac:dyDescent="0.25">
      <c r="B30" s="34"/>
      <c r="C30" s="34"/>
      <c r="D30" s="34"/>
      <c r="E30" s="34"/>
      <c r="F30" s="34"/>
      <c r="G30" s="37" t="s">
        <v>1</v>
      </c>
      <c r="H30" s="38">
        <f>SUM(H10:H29)</f>
        <v>0</v>
      </c>
      <c r="I30" s="39"/>
      <c r="J30" s="39"/>
      <c r="K30" s="39" t="s">
        <v>1</v>
      </c>
      <c r="L30" s="40">
        <f>SUM(L10:L29)</f>
        <v>0</v>
      </c>
      <c r="M30" s="40">
        <f>SUM(M10:M29)</f>
        <v>0</v>
      </c>
      <c r="N30" s="39"/>
    </row>
    <row r="31" spans="2:14" x14ac:dyDescent="0.25">
      <c r="H31" s="29"/>
    </row>
  </sheetData>
  <sheetProtection algorithmName="SHA-512" hashValue="spkOn4jCr7Vl8aKYfnb9AsV08S/7v7ZLq7Sk0ftvw9r/YuPYp7m+lf4IpZXTSWoSo7Hax0NB/1NDqqpsezXpKA==" saltValue="fp9zWxcC2cwBchdtRXN/Ww==" spinCount="100000" sheet="1" objects="1" scenarios="1" selectLockedCells="1"/>
  <mergeCells count="31">
    <mergeCell ref="B1:I1"/>
    <mergeCell ref="J6:N6"/>
    <mergeCell ref="B7:D8"/>
    <mergeCell ref="E7:E8"/>
    <mergeCell ref="G7:G8"/>
    <mergeCell ref="H7:H8"/>
    <mergeCell ref="I7:I8"/>
    <mergeCell ref="K7:K8"/>
    <mergeCell ref="L7:L8"/>
    <mergeCell ref="M7:M8"/>
    <mergeCell ref="B20:D20"/>
    <mergeCell ref="N7:N8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7:D27"/>
    <mergeCell ref="B28:D28"/>
    <mergeCell ref="B29:D29"/>
    <mergeCell ref="B21:D21"/>
    <mergeCell ref="B22:D22"/>
    <mergeCell ref="B23:D23"/>
    <mergeCell ref="B24:D24"/>
    <mergeCell ref="B25:D25"/>
    <mergeCell ref="B26:D26"/>
  </mergeCells>
  <conditionalFormatting sqref="J10:J29">
    <cfRule type="expression" dxfId="10" priority="2">
      <formula>AND($J10&lt;&gt;"",$J10&lt;&gt;$F10)</formula>
    </cfRule>
  </conditionalFormatting>
  <conditionalFormatting sqref="K10:K29">
    <cfRule type="expression" dxfId="9" priority="1">
      <formula>AND($K10&lt;&gt;"",$K10&lt;&gt;$G10)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269D1572-ACBD-4774-B101-1EDD77A48ADA}">
            <xm:f>'EXPEDIENTE Y TRABAJADORES'!$A$1&lt;&gt;1</xm:f>
            <x14:dxf>
              <font>
                <color theme="0"/>
              </font>
              <border>
                <left/>
                <right/>
                <top/>
                <bottom/>
                <vertical/>
                <horizontal/>
              </border>
            </x14:dxf>
          </x14:cfRule>
          <xm:sqref>K7:N30</xm:sqref>
        </x14:conditionalFormatting>
        <x14:conditionalFormatting xmlns:xm="http://schemas.microsoft.com/office/excel/2006/main">
          <x14:cfRule type="expression" priority="4" stopIfTrue="1" id="{2DA58BA6-212D-45ED-B716-BE0824920F96}">
            <xm:f>'EXPEDIENTE Y TRABAJADORES'!$A$1&lt;&gt;1</xm:f>
            <x14:dxf>
              <font>
                <color theme="0"/>
              </font>
              <border>
                <left style="thin">
                  <color auto="1"/>
                </left>
                <right/>
                <top/>
                <bottom/>
                <vertical/>
                <horizontal/>
              </border>
            </x14:dxf>
          </x14:cfRule>
          <xm:sqref>J7:J29</xm:sqref>
        </x14:conditionalFormatting>
        <x14:conditionalFormatting xmlns:xm="http://schemas.microsoft.com/office/excel/2006/main">
          <x14:cfRule type="expression" priority="5" id="{643E9A79-19A4-4845-94AF-1A4D120428CC}">
            <xm:f>'EXPEDIENTE Y TRABAJADORES'!$A$1&lt;&gt;1</xm:f>
            <x14:dxf>
              <font>
                <color theme="0"/>
              </font>
              <border>
                <left/>
                <right/>
                <top/>
                <bottom/>
                <vertical/>
                <horizontal/>
              </border>
            </x14:dxf>
          </x14:cfRule>
          <xm:sqref>J6:N6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2E7C19-DF5D-4C19-B5B6-CD55585559B3}">
          <x14:formula1>
            <xm:f>OFFSET(AUXILIAR!$J$6,0,,COUNTIF(Trabajadores,"&lt;&gt;X"))</xm:f>
          </x14:formula1>
          <xm:sqref>B10:D29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5F22E-422A-494B-8164-C800EEDA725E}">
  <dimension ref="B1:N31"/>
  <sheetViews>
    <sheetView showGridLines="0" workbookViewId="0">
      <selection activeCell="C5" sqref="C5"/>
    </sheetView>
  </sheetViews>
  <sheetFormatPr baseColWidth="10" defaultColWidth="9.140625" defaultRowHeight="13.5" x14ac:dyDescent="0.25"/>
  <cols>
    <col min="1" max="1" width="5.7109375" style="1" customWidth="1"/>
    <col min="2" max="4" width="20.7109375" style="1" customWidth="1"/>
    <col min="5" max="5" width="100.7109375" style="1" customWidth="1"/>
    <col min="6" max="6" width="13.5703125" style="1" bestFit="1" customWidth="1"/>
    <col min="7" max="8" width="13.7109375" style="1" customWidth="1"/>
    <col min="9" max="9" width="50.7109375" style="29" customWidth="1"/>
    <col min="10" max="10" width="13.5703125" style="1" bestFit="1" customWidth="1"/>
    <col min="11" max="13" width="13.7109375" style="1" customWidth="1"/>
    <col min="14" max="14" width="50.7109375" style="29" customWidth="1"/>
    <col min="15" max="1026" width="10.7109375" style="1" customWidth="1"/>
    <col min="1027" max="16384" width="9.140625" style="1"/>
  </cols>
  <sheetData>
    <row r="1" spans="2:14" ht="18" x14ac:dyDescent="0.25">
      <c r="B1" s="84" t="s">
        <v>2</v>
      </c>
      <c r="C1" s="84"/>
      <c r="D1" s="84"/>
      <c r="E1" s="84"/>
      <c r="F1" s="84"/>
      <c r="G1" s="84"/>
      <c r="H1" s="84"/>
      <c r="I1" s="84"/>
      <c r="J1" s="21"/>
      <c r="K1" s="21"/>
      <c r="L1" s="21"/>
      <c r="M1" s="21"/>
      <c r="N1" s="21"/>
    </row>
    <row r="2" spans="2:14" ht="18.75" customHeight="1" x14ac:dyDescent="0.25">
      <c r="B2" s="22"/>
      <c r="C2" s="22"/>
      <c r="D2" s="22"/>
      <c r="E2" s="22"/>
      <c r="F2" s="22"/>
      <c r="G2" s="22"/>
      <c r="H2" s="22"/>
      <c r="I2" s="23"/>
      <c r="J2" s="22"/>
      <c r="K2" s="22"/>
      <c r="L2" s="22"/>
      <c r="M2" s="22"/>
      <c r="N2" s="23"/>
    </row>
    <row r="3" spans="2:14" ht="15" customHeight="1" x14ac:dyDescent="0.25">
      <c r="B3" s="24" t="s">
        <v>11</v>
      </c>
      <c r="C3" s="25" t="str">
        <f>CONCATENATE('EXPEDIENTE Y TRABAJADORES'!C15,".",TEXT('EXPEDIENTE Y TRABAJADORES'!C17,"00"),".",'EXPEDIENTE Y TRABAJADORES'!C19,".",TEXT('EXPEDIENTE Y TRABAJADORES'!D21,"0000"))</f>
        <v>2022.08.CT01.0000</v>
      </c>
      <c r="D3" s="26"/>
      <c r="E3" s="27"/>
      <c r="F3" s="22"/>
      <c r="G3" s="22"/>
      <c r="H3" s="22"/>
      <c r="I3" s="28"/>
      <c r="J3" s="22"/>
      <c r="K3" s="22"/>
      <c r="L3" s="22"/>
      <c r="M3" s="22"/>
      <c r="N3" s="28"/>
    </row>
    <row r="4" spans="2:14" ht="9.9499999999999993" customHeight="1" x14ac:dyDescent="0.25">
      <c r="B4" s="22"/>
      <c r="C4" s="22"/>
      <c r="D4" s="22"/>
      <c r="E4" s="22"/>
      <c r="F4" s="22"/>
      <c r="G4" s="22"/>
      <c r="H4" s="22"/>
      <c r="I4" s="28"/>
      <c r="J4" s="22"/>
      <c r="K4" s="22"/>
      <c r="L4" s="22"/>
      <c r="M4" s="22"/>
      <c r="N4" s="28"/>
    </row>
    <row r="5" spans="2:14" ht="15" customHeight="1" x14ac:dyDescent="0.25">
      <c r="B5" s="24" t="s">
        <v>16</v>
      </c>
      <c r="C5" s="13"/>
      <c r="D5" s="22"/>
      <c r="E5" s="22"/>
      <c r="F5" s="22"/>
      <c r="G5" s="22"/>
      <c r="H5" s="22"/>
      <c r="J5" s="22"/>
      <c r="K5" s="22"/>
      <c r="L5" s="22"/>
      <c r="M5" s="22"/>
    </row>
    <row r="6" spans="2:14" ht="15" customHeight="1" x14ac:dyDescent="0.25">
      <c r="B6" s="22"/>
      <c r="C6" s="22"/>
      <c r="D6" s="22"/>
      <c r="E6" s="22"/>
      <c r="F6" s="22"/>
      <c r="G6" s="22"/>
      <c r="H6" s="22"/>
      <c r="J6" s="82" t="s">
        <v>25</v>
      </c>
      <c r="K6" s="82"/>
      <c r="L6" s="82"/>
      <c r="M6" s="82"/>
      <c r="N6" s="82"/>
    </row>
    <row r="7" spans="2:14" ht="38.25" customHeight="1" x14ac:dyDescent="0.25">
      <c r="B7" s="89" t="s">
        <v>17</v>
      </c>
      <c r="C7" s="89"/>
      <c r="D7" s="89"/>
      <c r="E7" s="89" t="s">
        <v>19</v>
      </c>
      <c r="F7" s="30" t="s">
        <v>22</v>
      </c>
      <c r="G7" s="87" t="s">
        <v>20</v>
      </c>
      <c r="H7" s="87" t="s">
        <v>21</v>
      </c>
      <c r="I7" s="85" t="s">
        <v>18</v>
      </c>
      <c r="J7" s="31" t="s">
        <v>22</v>
      </c>
      <c r="K7" s="80" t="s">
        <v>20</v>
      </c>
      <c r="L7" s="80" t="s">
        <v>21</v>
      </c>
      <c r="M7" s="80" t="s">
        <v>24</v>
      </c>
      <c r="N7" s="80" t="s">
        <v>26</v>
      </c>
    </row>
    <row r="8" spans="2:14" ht="15" customHeight="1" x14ac:dyDescent="0.25">
      <c r="B8" s="89"/>
      <c r="C8" s="89"/>
      <c r="D8" s="89"/>
      <c r="E8" s="89"/>
      <c r="F8" s="32" t="str">
        <f>IF(C5="","",C5)</f>
        <v/>
      </c>
      <c r="G8" s="88"/>
      <c r="H8" s="88"/>
      <c r="I8" s="86"/>
      <c r="J8" s="33" t="str">
        <f>IF(C5="","",C5)</f>
        <v/>
      </c>
      <c r="K8" s="81"/>
      <c r="L8" s="81"/>
      <c r="M8" s="81"/>
      <c r="N8" s="81"/>
    </row>
    <row r="9" spans="2:14" ht="9.9499999999999993" customHeight="1" x14ac:dyDescent="0.25">
      <c r="B9" s="22"/>
      <c r="C9" s="22"/>
      <c r="D9" s="22"/>
      <c r="E9" s="22"/>
      <c r="F9" s="22"/>
      <c r="G9" s="22"/>
      <c r="H9" s="22"/>
      <c r="I9" s="34"/>
      <c r="J9" s="22"/>
      <c r="K9" s="22"/>
      <c r="L9" s="22"/>
      <c r="M9" s="22"/>
      <c r="N9" s="34"/>
    </row>
    <row r="10" spans="2:14" ht="30" customHeight="1" x14ac:dyDescent="0.25">
      <c r="B10" s="83"/>
      <c r="C10" s="83"/>
      <c r="D10" s="83"/>
      <c r="E10" s="18"/>
      <c r="F10" s="17"/>
      <c r="G10" s="17"/>
      <c r="H10" s="35" t="str">
        <f>IF(OR(F10="",G10=""),"",ROUND(ROUND(F10,2)*MIN(AUXILIAR!$D$27,ROUND(G10,2)),2))</f>
        <v/>
      </c>
      <c r="I10" s="16"/>
      <c r="J10" s="35" t="str">
        <f t="shared" ref="J10:K25" si="0">IF(F10="","",F10)</f>
        <v/>
      </c>
      <c r="K10" s="35" t="str">
        <f t="shared" si="0"/>
        <v/>
      </c>
      <c r="L10" s="35" t="str">
        <f>IF(OR(J10="",K10=""),"",ROUND(ROUND(J10,2)*MIN(AUXILIAR!$D$27,ROUND(K10,2)),2))</f>
        <v/>
      </c>
      <c r="M10" s="35" t="str">
        <f t="shared" ref="M10:M29" si="1">IF(OR(H10=22,L10=""),"",H10-L10)</f>
        <v/>
      </c>
      <c r="N10" s="36"/>
    </row>
    <row r="11" spans="2:14" ht="30" customHeight="1" x14ac:dyDescent="0.25">
      <c r="B11" s="83"/>
      <c r="C11" s="83"/>
      <c r="D11" s="83"/>
      <c r="E11" s="18"/>
      <c r="F11" s="17"/>
      <c r="G11" s="17"/>
      <c r="H11" s="35" t="str">
        <f>IF(OR(F11="",G11=""),"",ROUND(ROUND(F11,2)*MIN(AUXILIAR!$D$27,ROUND(G11,2)),2))</f>
        <v/>
      </c>
      <c r="I11" s="16"/>
      <c r="J11" s="35" t="str">
        <f t="shared" si="0"/>
        <v/>
      </c>
      <c r="K11" s="35" t="str">
        <f t="shared" si="0"/>
        <v/>
      </c>
      <c r="L11" s="35" t="str">
        <f>IF(OR(J11="",K11=""),"",ROUND(ROUND(J11,2)*MIN(AUXILIAR!$D$27,ROUND(K11,2)),2))</f>
        <v/>
      </c>
      <c r="M11" s="35" t="str">
        <f t="shared" si="1"/>
        <v/>
      </c>
      <c r="N11" s="36"/>
    </row>
    <row r="12" spans="2:14" ht="30" customHeight="1" x14ac:dyDescent="0.25">
      <c r="B12" s="83"/>
      <c r="C12" s="83"/>
      <c r="D12" s="83"/>
      <c r="E12" s="18"/>
      <c r="F12" s="17"/>
      <c r="G12" s="17"/>
      <c r="H12" s="35" t="str">
        <f>IF(OR(F12="",G12=""),"",ROUND(ROUND(F12,2)*MIN(AUXILIAR!$D$27,ROUND(G12,2)),2))</f>
        <v/>
      </c>
      <c r="I12" s="16"/>
      <c r="J12" s="35"/>
      <c r="K12" s="35" t="str">
        <f t="shared" si="0"/>
        <v/>
      </c>
      <c r="L12" s="35" t="str">
        <f>IF(OR(J12="",K12=""),"",ROUND(ROUND(J12,2)*MIN(AUXILIAR!$D$27,ROUND(K12,2)),2))</f>
        <v/>
      </c>
      <c r="M12" s="35" t="str">
        <f t="shared" si="1"/>
        <v/>
      </c>
      <c r="N12" s="36"/>
    </row>
    <row r="13" spans="2:14" ht="30" customHeight="1" x14ac:dyDescent="0.25">
      <c r="B13" s="83"/>
      <c r="C13" s="83"/>
      <c r="D13" s="83"/>
      <c r="E13" s="18"/>
      <c r="F13" s="17"/>
      <c r="G13" s="17"/>
      <c r="H13" s="35" t="str">
        <f>IF(OR(F13="",G13=""),"",ROUND(ROUND(F13,2)*MIN(AUXILIAR!$D$27,ROUND(G13,2)),2))</f>
        <v/>
      </c>
      <c r="I13" s="16"/>
      <c r="J13" s="35" t="str">
        <f t="shared" ref="J13:K29" si="2">IF(F13="","",F13)</f>
        <v/>
      </c>
      <c r="K13" s="35" t="str">
        <f t="shared" si="0"/>
        <v/>
      </c>
      <c r="L13" s="35" t="str">
        <f>IF(OR(J13="",K13=""),"",ROUND(ROUND(J13,2)*MIN(AUXILIAR!$D$27,ROUND(K13,2)),2))</f>
        <v/>
      </c>
      <c r="M13" s="35" t="str">
        <f t="shared" si="1"/>
        <v/>
      </c>
      <c r="N13" s="36"/>
    </row>
    <row r="14" spans="2:14" ht="30" customHeight="1" x14ac:dyDescent="0.25">
      <c r="B14" s="83"/>
      <c r="C14" s="83"/>
      <c r="D14" s="83"/>
      <c r="E14" s="18"/>
      <c r="F14" s="17"/>
      <c r="G14" s="17"/>
      <c r="H14" s="35" t="str">
        <f>IF(OR(F14="",G14=""),"",ROUND(ROUND(F14,2)*MIN(AUXILIAR!$D$27,ROUND(G14,2)),2))</f>
        <v/>
      </c>
      <c r="I14" s="16"/>
      <c r="J14" s="35" t="str">
        <f t="shared" si="2"/>
        <v/>
      </c>
      <c r="K14" s="35" t="str">
        <f t="shared" si="0"/>
        <v/>
      </c>
      <c r="L14" s="35" t="str">
        <f>IF(OR(J14="",K14=""),"",ROUND(ROUND(J14,2)*MIN(AUXILIAR!$D$27,ROUND(K14,2)),2))</f>
        <v/>
      </c>
      <c r="M14" s="35" t="str">
        <f t="shared" si="1"/>
        <v/>
      </c>
      <c r="N14" s="36"/>
    </row>
    <row r="15" spans="2:14" ht="30" customHeight="1" x14ac:dyDescent="0.25">
      <c r="B15" s="83"/>
      <c r="C15" s="83"/>
      <c r="D15" s="83"/>
      <c r="E15" s="18"/>
      <c r="F15" s="17"/>
      <c r="G15" s="17"/>
      <c r="H15" s="35" t="str">
        <f>IF(OR(F15="",G15=""),"",ROUND(ROUND(F15,2)*MIN(AUXILIAR!$D$27,ROUND(G15,2)),2))</f>
        <v/>
      </c>
      <c r="I15" s="16"/>
      <c r="J15" s="35" t="str">
        <f t="shared" si="2"/>
        <v/>
      </c>
      <c r="K15" s="35" t="str">
        <f t="shared" si="0"/>
        <v/>
      </c>
      <c r="L15" s="35" t="str">
        <f>IF(OR(J15="",K15=""),"",ROUND(ROUND(J15,2)*MIN(AUXILIAR!$D$27,ROUND(K15,2)),2))</f>
        <v/>
      </c>
      <c r="M15" s="35" t="str">
        <f t="shared" si="1"/>
        <v/>
      </c>
      <c r="N15" s="36"/>
    </row>
    <row r="16" spans="2:14" ht="30" customHeight="1" x14ac:dyDescent="0.25">
      <c r="B16" s="83"/>
      <c r="C16" s="83"/>
      <c r="D16" s="83"/>
      <c r="E16" s="18"/>
      <c r="F16" s="17"/>
      <c r="G16" s="17"/>
      <c r="H16" s="35" t="str">
        <f>IF(OR(F16="",G16=""),"",ROUND(ROUND(F16,2)*MIN(AUXILIAR!$D$27,ROUND(G16,2)),2))</f>
        <v/>
      </c>
      <c r="I16" s="16"/>
      <c r="J16" s="35" t="str">
        <f t="shared" si="2"/>
        <v/>
      </c>
      <c r="K16" s="35" t="str">
        <f t="shared" si="0"/>
        <v/>
      </c>
      <c r="L16" s="35" t="str">
        <f>IF(OR(J16="",K16=""),"",ROUND(ROUND(J16,2)*MIN(AUXILIAR!$D$27,ROUND(K16,2)),2))</f>
        <v/>
      </c>
      <c r="M16" s="35" t="str">
        <f t="shared" si="1"/>
        <v/>
      </c>
      <c r="N16" s="36"/>
    </row>
    <row r="17" spans="2:14" ht="30" customHeight="1" x14ac:dyDescent="0.25">
      <c r="B17" s="83"/>
      <c r="C17" s="83"/>
      <c r="D17" s="83"/>
      <c r="E17" s="18"/>
      <c r="F17" s="17"/>
      <c r="G17" s="17"/>
      <c r="H17" s="35" t="str">
        <f>IF(OR(F17="",G17=""),"",ROUND(ROUND(F17,2)*MIN(AUXILIAR!$D$27,ROUND(G17,2)),2))</f>
        <v/>
      </c>
      <c r="I17" s="16"/>
      <c r="J17" s="35" t="str">
        <f t="shared" si="2"/>
        <v/>
      </c>
      <c r="K17" s="35" t="str">
        <f t="shared" si="0"/>
        <v/>
      </c>
      <c r="L17" s="35" t="str">
        <f>IF(OR(J17="",K17=""),"",ROUND(ROUND(J17,2)*MIN(AUXILIAR!$D$27,ROUND(K17,2)),2))</f>
        <v/>
      </c>
      <c r="M17" s="35" t="str">
        <f t="shared" si="1"/>
        <v/>
      </c>
      <c r="N17" s="36"/>
    </row>
    <row r="18" spans="2:14" ht="30" customHeight="1" x14ac:dyDescent="0.25">
      <c r="B18" s="83"/>
      <c r="C18" s="83"/>
      <c r="D18" s="83"/>
      <c r="E18" s="18"/>
      <c r="F18" s="17"/>
      <c r="G18" s="17"/>
      <c r="H18" s="35" t="str">
        <f>IF(OR(F18="",G18=""),"",ROUND(ROUND(F18,2)*MIN(AUXILIAR!$D$27,ROUND(G18,2)),2))</f>
        <v/>
      </c>
      <c r="I18" s="16"/>
      <c r="J18" s="35" t="str">
        <f t="shared" si="2"/>
        <v/>
      </c>
      <c r="K18" s="35" t="str">
        <f t="shared" si="0"/>
        <v/>
      </c>
      <c r="L18" s="35" t="str">
        <f>IF(OR(J18="",K18=""),"",ROUND(ROUND(J18,2)*MIN(AUXILIAR!$D$27,ROUND(K18,2)),2))</f>
        <v/>
      </c>
      <c r="M18" s="35" t="str">
        <f t="shared" si="1"/>
        <v/>
      </c>
      <c r="N18" s="36"/>
    </row>
    <row r="19" spans="2:14" ht="30" customHeight="1" x14ac:dyDescent="0.25">
      <c r="B19" s="83"/>
      <c r="C19" s="83"/>
      <c r="D19" s="83"/>
      <c r="E19" s="18"/>
      <c r="F19" s="17"/>
      <c r="G19" s="17"/>
      <c r="H19" s="35" t="str">
        <f>IF(OR(F19="",G19=""),"",ROUND(ROUND(F19,2)*MIN(AUXILIAR!$D$27,ROUND(G19,2)),2))</f>
        <v/>
      </c>
      <c r="I19" s="16"/>
      <c r="J19" s="35" t="str">
        <f t="shared" si="2"/>
        <v/>
      </c>
      <c r="K19" s="35" t="str">
        <f t="shared" si="0"/>
        <v/>
      </c>
      <c r="L19" s="35" t="str">
        <f>IF(OR(J19="",K19=""),"",ROUND(ROUND(J19,2)*MIN(AUXILIAR!$D$27,ROUND(K19,2)),2))</f>
        <v/>
      </c>
      <c r="M19" s="35" t="str">
        <f t="shared" si="1"/>
        <v/>
      </c>
      <c r="N19" s="36"/>
    </row>
    <row r="20" spans="2:14" ht="30" customHeight="1" x14ac:dyDescent="0.25">
      <c r="B20" s="83"/>
      <c r="C20" s="83"/>
      <c r="D20" s="83"/>
      <c r="E20" s="18"/>
      <c r="F20" s="17"/>
      <c r="G20" s="17"/>
      <c r="H20" s="35" t="str">
        <f>IF(OR(F20="",G20=""),"",ROUND(ROUND(F20,2)*MIN(AUXILIAR!$D$27,ROUND(G20,2)),2))</f>
        <v/>
      </c>
      <c r="I20" s="16"/>
      <c r="J20" s="35" t="str">
        <f t="shared" si="2"/>
        <v/>
      </c>
      <c r="K20" s="35" t="str">
        <f t="shared" si="0"/>
        <v/>
      </c>
      <c r="L20" s="35" t="str">
        <f>IF(OR(J20="",K20=""),"",ROUND(ROUND(J20,2)*MIN(AUXILIAR!$D$27,ROUND(K20,2)),2))</f>
        <v/>
      </c>
      <c r="M20" s="35" t="str">
        <f t="shared" si="1"/>
        <v/>
      </c>
      <c r="N20" s="36"/>
    </row>
    <row r="21" spans="2:14" ht="30" customHeight="1" x14ac:dyDescent="0.25">
      <c r="B21" s="83"/>
      <c r="C21" s="83"/>
      <c r="D21" s="83"/>
      <c r="E21" s="18"/>
      <c r="F21" s="17"/>
      <c r="G21" s="17"/>
      <c r="H21" s="35" t="str">
        <f>IF(OR(F21="",G21=""),"",ROUND(ROUND(F21,2)*MIN(AUXILIAR!$D$27,ROUND(G21,2)),2))</f>
        <v/>
      </c>
      <c r="I21" s="16"/>
      <c r="J21" s="35" t="str">
        <f t="shared" si="2"/>
        <v/>
      </c>
      <c r="K21" s="35" t="str">
        <f t="shared" si="0"/>
        <v/>
      </c>
      <c r="L21" s="35" t="str">
        <f>IF(OR(J21="",K21=""),"",ROUND(ROUND(J21,2)*MIN(AUXILIAR!$D$27,ROUND(K21,2)),2))</f>
        <v/>
      </c>
      <c r="M21" s="35" t="str">
        <f t="shared" si="1"/>
        <v/>
      </c>
      <c r="N21" s="36"/>
    </row>
    <row r="22" spans="2:14" ht="30" customHeight="1" x14ac:dyDescent="0.25">
      <c r="B22" s="83"/>
      <c r="C22" s="83"/>
      <c r="D22" s="83"/>
      <c r="E22" s="18"/>
      <c r="F22" s="17"/>
      <c r="G22" s="17"/>
      <c r="H22" s="35" t="str">
        <f>IF(OR(F22="",G22=""),"",ROUND(ROUND(F22,2)*MIN(AUXILIAR!$D$27,ROUND(G22,2)),2))</f>
        <v/>
      </c>
      <c r="I22" s="16"/>
      <c r="J22" s="35" t="str">
        <f t="shared" si="2"/>
        <v/>
      </c>
      <c r="K22" s="35" t="str">
        <f t="shared" si="0"/>
        <v/>
      </c>
      <c r="L22" s="35" t="str">
        <f>IF(OR(J22="",K22=""),"",ROUND(ROUND(J22,2)*MIN(AUXILIAR!$D$27,ROUND(K22,2)),2))</f>
        <v/>
      </c>
      <c r="M22" s="35" t="str">
        <f t="shared" si="1"/>
        <v/>
      </c>
      <c r="N22" s="36"/>
    </row>
    <row r="23" spans="2:14" ht="30" customHeight="1" x14ac:dyDescent="0.25">
      <c r="B23" s="83"/>
      <c r="C23" s="83"/>
      <c r="D23" s="83"/>
      <c r="E23" s="18"/>
      <c r="F23" s="17"/>
      <c r="G23" s="17"/>
      <c r="H23" s="35" t="str">
        <f>IF(OR(F23="",G23=""),"",ROUND(ROUND(F23,2)*MIN(AUXILIAR!$D$27,ROUND(G23,2)),2))</f>
        <v/>
      </c>
      <c r="I23" s="16"/>
      <c r="J23" s="35" t="str">
        <f t="shared" si="2"/>
        <v/>
      </c>
      <c r="K23" s="35" t="str">
        <f t="shared" si="0"/>
        <v/>
      </c>
      <c r="L23" s="35" t="str">
        <f>IF(OR(J23="",K23=""),"",ROUND(ROUND(J23,2)*MIN(AUXILIAR!$D$27,ROUND(K23,2)),2))</f>
        <v/>
      </c>
      <c r="M23" s="35" t="str">
        <f t="shared" si="1"/>
        <v/>
      </c>
      <c r="N23" s="36"/>
    </row>
    <row r="24" spans="2:14" ht="30" customHeight="1" x14ac:dyDescent="0.25">
      <c r="B24" s="83"/>
      <c r="C24" s="83"/>
      <c r="D24" s="83"/>
      <c r="E24" s="18"/>
      <c r="F24" s="17"/>
      <c r="G24" s="17"/>
      <c r="H24" s="35" t="str">
        <f>IF(OR(F24="",G24=""),"",ROUND(ROUND(F24,2)*MIN(AUXILIAR!$D$27,ROUND(G24,2)),2))</f>
        <v/>
      </c>
      <c r="I24" s="16"/>
      <c r="J24" s="35" t="str">
        <f t="shared" si="2"/>
        <v/>
      </c>
      <c r="K24" s="35" t="str">
        <f t="shared" si="0"/>
        <v/>
      </c>
      <c r="L24" s="35" t="str">
        <f>IF(OR(J24="",K24=""),"",ROUND(ROUND(J24,2)*MIN(AUXILIAR!$D$27,ROUND(K24,2)),2))</f>
        <v/>
      </c>
      <c r="M24" s="35" t="str">
        <f t="shared" si="1"/>
        <v/>
      </c>
      <c r="N24" s="36"/>
    </row>
    <row r="25" spans="2:14" ht="30" customHeight="1" x14ac:dyDescent="0.25">
      <c r="B25" s="83"/>
      <c r="C25" s="83"/>
      <c r="D25" s="83"/>
      <c r="E25" s="18"/>
      <c r="F25" s="17"/>
      <c r="G25" s="17"/>
      <c r="H25" s="35" t="str">
        <f>IF(OR(F25="",G25=""),"",ROUND(ROUND(F25,2)*MIN(AUXILIAR!$D$27,ROUND(G25,2)),2))</f>
        <v/>
      </c>
      <c r="I25" s="16"/>
      <c r="J25" s="35" t="str">
        <f t="shared" si="2"/>
        <v/>
      </c>
      <c r="K25" s="35" t="str">
        <f t="shared" si="0"/>
        <v/>
      </c>
      <c r="L25" s="35" t="str">
        <f>IF(OR(J25="",K25=""),"",ROUND(ROUND(J25,2)*MIN(AUXILIAR!$D$27,ROUND(K25,2)),2))</f>
        <v/>
      </c>
      <c r="M25" s="35" t="str">
        <f t="shared" si="1"/>
        <v/>
      </c>
      <c r="N25" s="36"/>
    </row>
    <row r="26" spans="2:14" ht="30" customHeight="1" x14ac:dyDescent="0.25">
      <c r="B26" s="83"/>
      <c r="C26" s="83"/>
      <c r="D26" s="83"/>
      <c r="E26" s="18"/>
      <c r="F26" s="17"/>
      <c r="G26" s="17"/>
      <c r="H26" s="35" t="str">
        <f>IF(OR(F26="",G26=""),"",ROUND(ROUND(F26,2)*MIN(AUXILIAR!$D$27,ROUND(G26,2)),2))</f>
        <v/>
      </c>
      <c r="I26" s="16"/>
      <c r="J26" s="35" t="str">
        <f t="shared" si="2"/>
        <v/>
      </c>
      <c r="K26" s="35" t="str">
        <f t="shared" si="2"/>
        <v/>
      </c>
      <c r="L26" s="35" t="str">
        <f>IF(OR(J26="",K26=""),"",ROUND(ROUND(J26,2)*MIN(AUXILIAR!$D$27,ROUND(K26,2)),2))</f>
        <v/>
      </c>
      <c r="M26" s="35" t="str">
        <f t="shared" si="1"/>
        <v/>
      </c>
      <c r="N26" s="36"/>
    </row>
    <row r="27" spans="2:14" ht="30" customHeight="1" x14ac:dyDescent="0.25">
      <c r="B27" s="83"/>
      <c r="C27" s="83"/>
      <c r="D27" s="83"/>
      <c r="E27" s="18"/>
      <c r="F27" s="17"/>
      <c r="G27" s="17"/>
      <c r="H27" s="35" t="str">
        <f>IF(OR(F27="",G27=""),"",ROUND(ROUND(F27,2)*MIN(AUXILIAR!$D$27,ROUND(G27,2)),2))</f>
        <v/>
      </c>
      <c r="I27" s="16"/>
      <c r="J27" s="35" t="str">
        <f t="shared" si="2"/>
        <v/>
      </c>
      <c r="K27" s="35" t="str">
        <f t="shared" si="2"/>
        <v/>
      </c>
      <c r="L27" s="35" t="str">
        <f>IF(OR(J27="",K27=""),"",ROUND(ROUND(J27,2)*MIN(AUXILIAR!$D$27,ROUND(K27,2)),2))</f>
        <v/>
      </c>
      <c r="M27" s="35" t="str">
        <f t="shared" si="1"/>
        <v/>
      </c>
      <c r="N27" s="36"/>
    </row>
    <row r="28" spans="2:14" ht="30" customHeight="1" x14ac:dyDescent="0.25">
      <c r="B28" s="83"/>
      <c r="C28" s="83"/>
      <c r="D28" s="83"/>
      <c r="E28" s="18"/>
      <c r="F28" s="17"/>
      <c r="G28" s="17"/>
      <c r="H28" s="35" t="str">
        <f>IF(OR(F28="",G28=""),"",ROUND(ROUND(F28,2)*MIN(AUXILIAR!$D$27,ROUND(G28,2)),2))</f>
        <v/>
      </c>
      <c r="I28" s="16"/>
      <c r="J28" s="35" t="str">
        <f t="shared" si="2"/>
        <v/>
      </c>
      <c r="K28" s="35" t="str">
        <f t="shared" si="2"/>
        <v/>
      </c>
      <c r="L28" s="35" t="str">
        <f>IF(OR(J28="",K28=""),"",ROUND(ROUND(J28,2)*MIN(AUXILIAR!$D$27,ROUND(K28,2)),2))</f>
        <v/>
      </c>
      <c r="M28" s="35" t="str">
        <f t="shared" si="1"/>
        <v/>
      </c>
      <c r="N28" s="36"/>
    </row>
    <row r="29" spans="2:14" ht="30" customHeight="1" x14ac:dyDescent="0.25">
      <c r="B29" s="83"/>
      <c r="C29" s="83"/>
      <c r="D29" s="83"/>
      <c r="E29" s="18"/>
      <c r="F29" s="17"/>
      <c r="G29" s="17"/>
      <c r="H29" s="35" t="str">
        <f>IF(OR(F29="",G29=""),"",ROUND(ROUND(F29,2)*MIN(AUXILIAR!$D$27,ROUND(G29,2)),2))</f>
        <v/>
      </c>
      <c r="I29" s="16"/>
      <c r="J29" s="35" t="str">
        <f t="shared" si="2"/>
        <v/>
      </c>
      <c r="K29" s="35" t="str">
        <f t="shared" si="2"/>
        <v/>
      </c>
      <c r="L29" s="35" t="str">
        <f>IF(OR(J29="",K29=""),"",ROUND(ROUND(J29,2)*MIN(AUXILIAR!$D$27,ROUND(K29,2)),2))</f>
        <v/>
      </c>
      <c r="M29" s="35" t="str">
        <f t="shared" si="1"/>
        <v/>
      </c>
      <c r="N29" s="36"/>
    </row>
    <row r="30" spans="2:14" s="41" customFormat="1" ht="20.100000000000001" customHeight="1" x14ac:dyDescent="0.25">
      <c r="B30" s="34"/>
      <c r="C30" s="34"/>
      <c r="D30" s="34"/>
      <c r="E30" s="34"/>
      <c r="F30" s="34"/>
      <c r="G30" s="37" t="s">
        <v>1</v>
      </c>
      <c r="H30" s="38">
        <f>SUM(H10:H29)</f>
        <v>0</v>
      </c>
      <c r="I30" s="39"/>
      <c r="J30" s="39"/>
      <c r="K30" s="39" t="s">
        <v>1</v>
      </c>
      <c r="L30" s="40">
        <f>SUM(L10:L29)</f>
        <v>0</v>
      </c>
      <c r="M30" s="40">
        <f>SUM(M10:M29)</f>
        <v>0</v>
      </c>
      <c r="N30" s="39"/>
    </row>
    <row r="31" spans="2:14" x14ac:dyDescent="0.25">
      <c r="H31" s="29"/>
    </row>
  </sheetData>
  <sheetProtection algorithmName="SHA-512" hashValue="oWKDo77aNGoRoEi7o7+IAmoFQADb6ajWGrsNIdCycaHcfn3mRh3TTHMWoFC1fLcLzYI1V1jW/IMN+A+EDUx3QQ==" saltValue="dTAfMvLFHBsFDP8iquMOmA==" spinCount="100000" sheet="1" objects="1" scenarios="1" selectLockedCells="1"/>
  <mergeCells count="31">
    <mergeCell ref="B1:I1"/>
    <mergeCell ref="J6:N6"/>
    <mergeCell ref="B7:D8"/>
    <mergeCell ref="E7:E8"/>
    <mergeCell ref="G7:G8"/>
    <mergeCell ref="H7:H8"/>
    <mergeCell ref="I7:I8"/>
    <mergeCell ref="K7:K8"/>
    <mergeCell ref="L7:L8"/>
    <mergeCell ref="M7:M8"/>
    <mergeCell ref="B20:D20"/>
    <mergeCell ref="N7:N8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7:D27"/>
    <mergeCell ref="B28:D28"/>
    <mergeCell ref="B29:D29"/>
    <mergeCell ref="B21:D21"/>
    <mergeCell ref="B22:D22"/>
    <mergeCell ref="B23:D23"/>
    <mergeCell ref="B24:D24"/>
    <mergeCell ref="B25:D25"/>
    <mergeCell ref="B26:D26"/>
  </mergeCells>
  <conditionalFormatting sqref="J10:J29">
    <cfRule type="expression" dxfId="5" priority="2">
      <formula>AND($J10&lt;&gt;"",$J10&lt;&gt;$F10)</formula>
    </cfRule>
  </conditionalFormatting>
  <conditionalFormatting sqref="K10:K29">
    <cfRule type="expression" dxfId="4" priority="1">
      <formula>AND($K10&lt;&gt;"",$K10&lt;&gt;$G10)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F15B61FF-DC08-4EAC-A764-4957B82F4C85}">
            <xm:f>'EXPEDIENTE Y TRABAJADORES'!$A$1&lt;&gt;1</xm:f>
            <x14:dxf>
              <font>
                <color theme="0"/>
              </font>
              <border>
                <left/>
                <right/>
                <top/>
                <bottom/>
                <vertical/>
                <horizontal/>
              </border>
            </x14:dxf>
          </x14:cfRule>
          <xm:sqref>K7:N30</xm:sqref>
        </x14:conditionalFormatting>
        <x14:conditionalFormatting xmlns:xm="http://schemas.microsoft.com/office/excel/2006/main">
          <x14:cfRule type="expression" priority="4" stopIfTrue="1" id="{6DA528B2-A581-44E8-8CC0-FBE6B86786B3}">
            <xm:f>'EXPEDIENTE Y TRABAJADORES'!$A$1&lt;&gt;1</xm:f>
            <x14:dxf>
              <font>
                <color theme="0"/>
              </font>
              <border>
                <left style="thin">
                  <color auto="1"/>
                </left>
                <right/>
                <top/>
                <bottom/>
                <vertical/>
                <horizontal/>
              </border>
            </x14:dxf>
          </x14:cfRule>
          <xm:sqref>J7:J29</xm:sqref>
        </x14:conditionalFormatting>
        <x14:conditionalFormatting xmlns:xm="http://schemas.microsoft.com/office/excel/2006/main">
          <x14:cfRule type="expression" priority="5" id="{FC9253C1-81C9-40E3-81AD-88497C3C5DF0}">
            <xm:f>'EXPEDIENTE Y TRABAJADORES'!$A$1&lt;&gt;1</xm:f>
            <x14:dxf>
              <font>
                <color theme="0"/>
              </font>
              <border>
                <left/>
                <right/>
                <top/>
                <bottom/>
                <vertical/>
                <horizontal/>
              </border>
            </x14:dxf>
          </x14:cfRule>
          <xm:sqref>J6:N6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611626-28BA-4446-BFAE-14BF4938F9CF}">
          <x14:formula1>
            <xm:f>OFFSET(AUXILIAR!$J$6,0,,COUNTIF(Trabajadores,"&lt;&gt;X"))</xm:f>
          </x14:formula1>
          <xm:sqref>B10:D29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27FD3-B851-4C15-8F91-45E609561CA1}">
  <dimension ref="A1:J27"/>
  <sheetViews>
    <sheetView workbookViewId="0">
      <selection activeCell="B1" sqref="B1"/>
    </sheetView>
  </sheetViews>
  <sheetFormatPr baseColWidth="10" defaultRowHeight="15" x14ac:dyDescent="0.25"/>
  <cols>
    <col min="1" max="2" width="5.7109375" style="1" customWidth="1"/>
    <col min="3" max="3" width="20.7109375" style="1" customWidth="1"/>
    <col min="4" max="4" width="40.7109375" style="1" customWidth="1"/>
    <col min="5" max="5" width="5.7109375" style="1" customWidth="1"/>
    <col min="6" max="6" width="60.7109375" style="1" customWidth="1"/>
    <col min="7" max="8" width="5.7109375" style="1" customWidth="1"/>
    <col min="9" max="9" width="60.7109375" style="1" customWidth="1"/>
    <col min="10" max="10" width="60.7109375" customWidth="1"/>
    <col min="11" max="16384" width="11.42578125" style="1"/>
  </cols>
  <sheetData>
    <row r="1" spans="1:10" x14ac:dyDescent="0.25">
      <c r="A1" s="1" t="str">
        <f>IF('EXPEDIENTE Y TRABAJADORES'!A1&lt;&gt;1,"",'EXPEDIENTE Y TRABAJADORES'!A1)</f>
        <v/>
      </c>
    </row>
    <row r="3" spans="1:10" ht="15" customHeight="1" x14ac:dyDescent="0.25">
      <c r="B3" s="90" t="s">
        <v>15</v>
      </c>
      <c r="C3" s="90"/>
      <c r="D3" s="90"/>
      <c r="E3" s="90"/>
      <c r="F3" s="90"/>
      <c r="G3" s="90"/>
      <c r="H3" s="90"/>
      <c r="I3" s="90"/>
      <c r="J3" s="90"/>
    </row>
    <row r="5" spans="1:10" x14ac:dyDescent="0.25">
      <c r="C5" s="15" t="s">
        <v>0</v>
      </c>
      <c r="D5" s="15" t="s">
        <v>14</v>
      </c>
      <c r="E5" s="15"/>
    </row>
    <row r="6" spans="1:10" ht="13.5" x14ac:dyDescent="0.25">
      <c r="B6" s="14">
        <v>1</v>
      </c>
      <c r="C6" s="14" t="str">
        <f>IF('EXPEDIENTE Y TRABAJADORES'!C27="","",'EXPEDIENTE Y TRABAJADORES'!C27)</f>
        <v/>
      </c>
      <c r="D6" s="14" t="str">
        <f>IF('EXPEDIENTE Y TRABAJADORES'!E27="","",'EXPEDIENTE Y TRABAJADORES'!E27)</f>
        <v/>
      </c>
      <c r="E6" s="14">
        <f>B6</f>
        <v>1</v>
      </c>
      <c r="F6" s="14">
        <f t="shared" ref="F6:F25" si="0">IF(AND(C6="",D6=""),21,CONCATENATE(D6,", ",C6))</f>
        <v>21</v>
      </c>
      <c r="G6" s="14">
        <f>IF(F6&lt;&gt;21,B6,21)</f>
        <v>21</v>
      </c>
      <c r="H6" s="14">
        <f t="shared" ref="H6:H10" si="1">IF(COUNTIF($I$6:$I$25,"&lt;="&amp;I6)=20,21,COUNTIF($I$6:$I$25,"&lt;="&amp;I6))</f>
        <v>21</v>
      </c>
      <c r="I6" s="14" t="str">
        <f>IFERROR(VLOOKUP(SMALL($G$6:$G$25,B6),$E$6:$F$25,2,FALSE),"ZZ")</f>
        <v>ZZ</v>
      </c>
      <c r="J6" s="14" t="str">
        <f t="shared" ref="J6:J10" si="2">IFERROR(VLOOKUP(B6,$H$6:$I$25,2,FALSE),"X")</f>
        <v>X</v>
      </c>
    </row>
    <row r="7" spans="1:10" ht="13.5" x14ac:dyDescent="0.25">
      <c r="B7" s="14">
        <v>2</v>
      </c>
      <c r="C7" s="14" t="str">
        <f>IF('EXPEDIENTE Y TRABAJADORES'!C28="","",'EXPEDIENTE Y TRABAJADORES'!C28)</f>
        <v/>
      </c>
      <c r="D7" s="14" t="str">
        <f>IF('EXPEDIENTE Y TRABAJADORES'!E28="","",'EXPEDIENTE Y TRABAJADORES'!E28)</f>
        <v/>
      </c>
      <c r="E7" s="14">
        <f t="shared" ref="E7:E25" si="3">B7</f>
        <v>2</v>
      </c>
      <c r="F7" s="14">
        <f t="shared" si="0"/>
        <v>21</v>
      </c>
      <c r="G7" s="14">
        <f t="shared" ref="G7:G25" si="4">IF(F7&lt;&gt;21,B7,21)</f>
        <v>21</v>
      </c>
      <c r="H7" s="14">
        <f t="shared" si="1"/>
        <v>21</v>
      </c>
      <c r="I7" s="14" t="str">
        <f t="shared" ref="I7:I25" si="5">IFERROR(VLOOKUP(SMALL($G$6:$G$25,B7),$E$6:$F$25,2,FALSE),"ZZ")</f>
        <v>ZZ</v>
      </c>
      <c r="J7" s="14" t="str">
        <f t="shared" si="2"/>
        <v>X</v>
      </c>
    </row>
    <row r="8" spans="1:10" ht="13.5" x14ac:dyDescent="0.25">
      <c r="B8" s="14">
        <v>3</v>
      </c>
      <c r="C8" s="14" t="str">
        <f>IF('EXPEDIENTE Y TRABAJADORES'!C29="","",'EXPEDIENTE Y TRABAJADORES'!C29)</f>
        <v/>
      </c>
      <c r="D8" s="14" t="str">
        <f>IF('EXPEDIENTE Y TRABAJADORES'!E29="","",'EXPEDIENTE Y TRABAJADORES'!E29)</f>
        <v/>
      </c>
      <c r="E8" s="14">
        <f t="shared" si="3"/>
        <v>3</v>
      </c>
      <c r="F8" s="14">
        <f t="shared" si="0"/>
        <v>21</v>
      </c>
      <c r="G8" s="14">
        <f t="shared" si="4"/>
        <v>21</v>
      </c>
      <c r="H8" s="14">
        <f t="shared" si="1"/>
        <v>21</v>
      </c>
      <c r="I8" s="14" t="str">
        <f t="shared" si="5"/>
        <v>ZZ</v>
      </c>
      <c r="J8" s="14" t="str">
        <f t="shared" si="2"/>
        <v>X</v>
      </c>
    </row>
    <row r="9" spans="1:10" ht="13.5" x14ac:dyDescent="0.25">
      <c r="B9" s="14">
        <v>4</v>
      </c>
      <c r="C9" s="14" t="str">
        <f>IF('EXPEDIENTE Y TRABAJADORES'!C30="","",'EXPEDIENTE Y TRABAJADORES'!C30)</f>
        <v/>
      </c>
      <c r="D9" s="14" t="str">
        <f>IF('EXPEDIENTE Y TRABAJADORES'!E30="","",'EXPEDIENTE Y TRABAJADORES'!E30)</f>
        <v/>
      </c>
      <c r="E9" s="14">
        <f t="shared" si="3"/>
        <v>4</v>
      </c>
      <c r="F9" s="14">
        <f t="shared" si="0"/>
        <v>21</v>
      </c>
      <c r="G9" s="14">
        <f t="shared" si="4"/>
        <v>21</v>
      </c>
      <c r="H9" s="14">
        <f t="shared" si="1"/>
        <v>21</v>
      </c>
      <c r="I9" s="14" t="str">
        <f t="shared" si="5"/>
        <v>ZZ</v>
      </c>
      <c r="J9" s="14" t="str">
        <f t="shared" si="2"/>
        <v>X</v>
      </c>
    </row>
    <row r="10" spans="1:10" ht="13.5" x14ac:dyDescent="0.25">
      <c r="B10" s="14">
        <v>5</v>
      </c>
      <c r="C10" s="14" t="str">
        <f>IF('EXPEDIENTE Y TRABAJADORES'!C31="","",'EXPEDIENTE Y TRABAJADORES'!C31)</f>
        <v/>
      </c>
      <c r="D10" s="14" t="str">
        <f>IF('EXPEDIENTE Y TRABAJADORES'!E31="","",'EXPEDIENTE Y TRABAJADORES'!E31)</f>
        <v/>
      </c>
      <c r="E10" s="14">
        <f t="shared" si="3"/>
        <v>5</v>
      </c>
      <c r="F10" s="14">
        <f t="shared" si="0"/>
        <v>21</v>
      </c>
      <c r="G10" s="14">
        <f t="shared" si="4"/>
        <v>21</v>
      </c>
      <c r="H10" s="14">
        <f t="shared" si="1"/>
        <v>21</v>
      </c>
      <c r="I10" s="14" t="str">
        <f t="shared" si="5"/>
        <v>ZZ</v>
      </c>
      <c r="J10" s="14" t="str">
        <f t="shared" si="2"/>
        <v>X</v>
      </c>
    </row>
    <row r="11" spans="1:10" ht="13.5" x14ac:dyDescent="0.25">
      <c r="B11" s="14">
        <v>6</v>
      </c>
      <c r="C11" s="14" t="str">
        <f>IF('EXPEDIENTE Y TRABAJADORES'!C32="","",'EXPEDIENTE Y TRABAJADORES'!C32)</f>
        <v/>
      </c>
      <c r="D11" s="14" t="str">
        <f>IF('EXPEDIENTE Y TRABAJADORES'!E32="","",'EXPEDIENTE Y TRABAJADORES'!E32)</f>
        <v/>
      </c>
      <c r="E11" s="14">
        <f t="shared" si="3"/>
        <v>6</v>
      </c>
      <c r="F11" s="14">
        <f t="shared" si="0"/>
        <v>21</v>
      </c>
      <c r="G11" s="14">
        <f t="shared" si="4"/>
        <v>21</v>
      </c>
      <c r="H11" s="14">
        <f>IF(COUNTIF($I$6:$I$25,"&lt;="&amp;I11)=20,21,COUNTIF($I$6:$I$25,"&lt;="&amp;I11))</f>
        <v>21</v>
      </c>
      <c r="I11" s="14" t="str">
        <f t="shared" si="5"/>
        <v>ZZ</v>
      </c>
      <c r="J11" s="14" t="str">
        <f>IFERROR(VLOOKUP(B11,$H$6:$I$25,2,FALSE),"X")</f>
        <v>X</v>
      </c>
    </row>
    <row r="12" spans="1:10" ht="13.5" x14ac:dyDescent="0.25">
      <c r="B12" s="14">
        <v>7</v>
      </c>
      <c r="C12" s="14" t="str">
        <f>IF('EXPEDIENTE Y TRABAJADORES'!C33="","",'EXPEDIENTE Y TRABAJADORES'!C33)</f>
        <v/>
      </c>
      <c r="D12" s="14" t="str">
        <f>IF('EXPEDIENTE Y TRABAJADORES'!E33="","",'EXPEDIENTE Y TRABAJADORES'!E33)</f>
        <v/>
      </c>
      <c r="E12" s="14">
        <f t="shared" si="3"/>
        <v>7</v>
      </c>
      <c r="F12" s="14">
        <f t="shared" si="0"/>
        <v>21</v>
      </c>
      <c r="G12" s="14">
        <f t="shared" si="4"/>
        <v>21</v>
      </c>
      <c r="H12" s="14">
        <f t="shared" ref="H12:H25" si="6">IF(COUNTIF($I$6:$I$25,"&lt;="&amp;I12)=20,21,COUNTIF($I$6:$I$25,"&lt;="&amp;I12))</f>
        <v>21</v>
      </c>
      <c r="I12" s="14" t="str">
        <f t="shared" si="5"/>
        <v>ZZ</v>
      </c>
      <c r="J12" s="14" t="str">
        <f t="shared" ref="J12:J25" si="7">IFERROR(VLOOKUP(B12,$H$6:$I$25,2,FALSE),"X")</f>
        <v>X</v>
      </c>
    </row>
    <row r="13" spans="1:10" ht="13.5" x14ac:dyDescent="0.25">
      <c r="B13" s="14">
        <v>8</v>
      </c>
      <c r="C13" s="14" t="str">
        <f>IF('EXPEDIENTE Y TRABAJADORES'!C34="","",'EXPEDIENTE Y TRABAJADORES'!C34)</f>
        <v/>
      </c>
      <c r="D13" s="14" t="str">
        <f>IF('EXPEDIENTE Y TRABAJADORES'!E34="","",'EXPEDIENTE Y TRABAJADORES'!E34)</f>
        <v/>
      </c>
      <c r="E13" s="14">
        <f t="shared" si="3"/>
        <v>8</v>
      </c>
      <c r="F13" s="14">
        <f t="shared" si="0"/>
        <v>21</v>
      </c>
      <c r="G13" s="14">
        <f t="shared" si="4"/>
        <v>21</v>
      </c>
      <c r="H13" s="14">
        <f t="shared" si="6"/>
        <v>21</v>
      </c>
      <c r="I13" s="14" t="str">
        <f t="shared" si="5"/>
        <v>ZZ</v>
      </c>
      <c r="J13" s="14" t="str">
        <f t="shared" si="7"/>
        <v>X</v>
      </c>
    </row>
    <row r="14" spans="1:10" ht="13.5" x14ac:dyDescent="0.25">
      <c r="B14" s="14">
        <v>9</v>
      </c>
      <c r="C14" s="14" t="str">
        <f>IF('EXPEDIENTE Y TRABAJADORES'!C35="","",'EXPEDIENTE Y TRABAJADORES'!C35)</f>
        <v/>
      </c>
      <c r="D14" s="14" t="str">
        <f>IF('EXPEDIENTE Y TRABAJADORES'!E35="","",'EXPEDIENTE Y TRABAJADORES'!E35)</f>
        <v/>
      </c>
      <c r="E14" s="14">
        <f t="shared" si="3"/>
        <v>9</v>
      </c>
      <c r="F14" s="14">
        <f t="shared" si="0"/>
        <v>21</v>
      </c>
      <c r="G14" s="14">
        <f t="shared" si="4"/>
        <v>21</v>
      </c>
      <c r="H14" s="14">
        <f t="shared" si="6"/>
        <v>21</v>
      </c>
      <c r="I14" s="14" t="str">
        <f t="shared" si="5"/>
        <v>ZZ</v>
      </c>
      <c r="J14" s="14" t="str">
        <f t="shared" si="7"/>
        <v>X</v>
      </c>
    </row>
    <row r="15" spans="1:10" ht="13.5" x14ac:dyDescent="0.25">
      <c r="B15" s="14">
        <v>10</v>
      </c>
      <c r="C15" s="14" t="str">
        <f>IF('EXPEDIENTE Y TRABAJADORES'!C36="","",'EXPEDIENTE Y TRABAJADORES'!C36)</f>
        <v/>
      </c>
      <c r="D15" s="14" t="str">
        <f>IF('EXPEDIENTE Y TRABAJADORES'!E36="","",'EXPEDIENTE Y TRABAJADORES'!E36)</f>
        <v/>
      </c>
      <c r="E15" s="14">
        <f t="shared" si="3"/>
        <v>10</v>
      </c>
      <c r="F15" s="14">
        <f t="shared" si="0"/>
        <v>21</v>
      </c>
      <c r="G15" s="14">
        <f t="shared" si="4"/>
        <v>21</v>
      </c>
      <c r="H15" s="14">
        <f t="shared" si="6"/>
        <v>21</v>
      </c>
      <c r="I15" s="14" t="str">
        <f t="shared" si="5"/>
        <v>ZZ</v>
      </c>
      <c r="J15" s="14" t="str">
        <f t="shared" si="7"/>
        <v>X</v>
      </c>
    </row>
    <row r="16" spans="1:10" ht="13.5" x14ac:dyDescent="0.25">
      <c r="B16" s="14">
        <v>11</v>
      </c>
      <c r="C16" s="14" t="str">
        <f>IF('EXPEDIENTE Y TRABAJADORES'!C37="","",'EXPEDIENTE Y TRABAJADORES'!C37)</f>
        <v/>
      </c>
      <c r="D16" s="14" t="str">
        <f>IF('EXPEDIENTE Y TRABAJADORES'!E37="","",'EXPEDIENTE Y TRABAJADORES'!E37)</f>
        <v/>
      </c>
      <c r="E16" s="14">
        <f t="shared" si="3"/>
        <v>11</v>
      </c>
      <c r="F16" s="14">
        <f>IF(AND(C16="",D16=""),21,CONCATENATE(D16,", ",C16))</f>
        <v>21</v>
      </c>
      <c r="G16" s="14">
        <f t="shared" si="4"/>
        <v>21</v>
      </c>
      <c r="H16" s="14">
        <f t="shared" si="6"/>
        <v>21</v>
      </c>
      <c r="I16" s="14" t="str">
        <f t="shared" si="5"/>
        <v>ZZ</v>
      </c>
      <c r="J16" s="14" t="str">
        <f t="shared" si="7"/>
        <v>X</v>
      </c>
    </row>
    <row r="17" spans="2:10" ht="13.5" x14ac:dyDescent="0.25">
      <c r="B17" s="14">
        <v>12</v>
      </c>
      <c r="C17" s="14" t="str">
        <f>IF('EXPEDIENTE Y TRABAJADORES'!C38="","",'EXPEDIENTE Y TRABAJADORES'!C38)</f>
        <v/>
      </c>
      <c r="D17" s="14" t="str">
        <f>IF('EXPEDIENTE Y TRABAJADORES'!E38="","",'EXPEDIENTE Y TRABAJADORES'!E38)</f>
        <v/>
      </c>
      <c r="E17" s="14">
        <f t="shared" si="3"/>
        <v>12</v>
      </c>
      <c r="F17" s="14">
        <f t="shared" si="0"/>
        <v>21</v>
      </c>
      <c r="G17" s="14">
        <f t="shared" si="4"/>
        <v>21</v>
      </c>
      <c r="H17" s="14">
        <f t="shared" si="6"/>
        <v>21</v>
      </c>
      <c r="I17" s="14" t="str">
        <f t="shared" si="5"/>
        <v>ZZ</v>
      </c>
      <c r="J17" s="14" t="str">
        <f t="shared" si="7"/>
        <v>X</v>
      </c>
    </row>
    <row r="18" spans="2:10" ht="13.5" x14ac:dyDescent="0.25">
      <c r="B18" s="14">
        <v>13</v>
      </c>
      <c r="C18" s="14" t="str">
        <f>IF('EXPEDIENTE Y TRABAJADORES'!C39="","",'EXPEDIENTE Y TRABAJADORES'!C39)</f>
        <v/>
      </c>
      <c r="D18" s="14" t="str">
        <f>IF('EXPEDIENTE Y TRABAJADORES'!E39="","",'EXPEDIENTE Y TRABAJADORES'!E39)</f>
        <v/>
      </c>
      <c r="E18" s="14">
        <f t="shared" si="3"/>
        <v>13</v>
      </c>
      <c r="F18" s="14">
        <f t="shared" si="0"/>
        <v>21</v>
      </c>
      <c r="G18" s="14">
        <f t="shared" si="4"/>
        <v>21</v>
      </c>
      <c r="H18" s="14">
        <f t="shared" si="6"/>
        <v>21</v>
      </c>
      <c r="I18" s="14" t="str">
        <f t="shared" si="5"/>
        <v>ZZ</v>
      </c>
      <c r="J18" s="14" t="str">
        <f t="shared" si="7"/>
        <v>X</v>
      </c>
    </row>
    <row r="19" spans="2:10" ht="13.5" x14ac:dyDescent="0.25">
      <c r="B19" s="14">
        <v>14</v>
      </c>
      <c r="C19" s="14" t="str">
        <f>IF('EXPEDIENTE Y TRABAJADORES'!C40="","",'EXPEDIENTE Y TRABAJADORES'!C40)</f>
        <v/>
      </c>
      <c r="D19" s="14" t="str">
        <f>IF('EXPEDIENTE Y TRABAJADORES'!E40="","",'EXPEDIENTE Y TRABAJADORES'!E40)</f>
        <v/>
      </c>
      <c r="E19" s="14">
        <f t="shared" si="3"/>
        <v>14</v>
      </c>
      <c r="F19" s="14">
        <f t="shared" si="0"/>
        <v>21</v>
      </c>
      <c r="G19" s="14">
        <f t="shared" si="4"/>
        <v>21</v>
      </c>
      <c r="H19" s="14">
        <f t="shared" si="6"/>
        <v>21</v>
      </c>
      <c r="I19" s="14" t="str">
        <f t="shared" si="5"/>
        <v>ZZ</v>
      </c>
      <c r="J19" s="14" t="str">
        <f t="shared" si="7"/>
        <v>X</v>
      </c>
    </row>
    <row r="20" spans="2:10" ht="13.5" x14ac:dyDescent="0.25">
      <c r="B20" s="14">
        <v>15</v>
      </c>
      <c r="C20" s="14" t="str">
        <f>IF('EXPEDIENTE Y TRABAJADORES'!C41="","",'EXPEDIENTE Y TRABAJADORES'!C41)</f>
        <v/>
      </c>
      <c r="D20" s="14" t="str">
        <f>IF('EXPEDIENTE Y TRABAJADORES'!E41="","",'EXPEDIENTE Y TRABAJADORES'!E41)</f>
        <v/>
      </c>
      <c r="E20" s="14">
        <f t="shared" si="3"/>
        <v>15</v>
      </c>
      <c r="F20" s="14">
        <f t="shared" si="0"/>
        <v>21</v>
      </c>
      <c r="G20" s="14">
        <f t="shared" si="4"/>
        <v>21</v>
      </c>
      <c r="H20" s="14">
        <f t="shared" si="6"/>
        <v>21</v>
      </c>
      <c r="I20" s="14" t="str">
        <f t="shared" si="5"/>
        <v>ZZ</v>
      </c>
      <c r="J20" s="14" t="str">
        <f t="shared" si="7"/>
        <v>X</v>
      </c>
    </row>
    <row r="21" spans="2:10" ht="13.5" x14ac:dyDescent="0.25">
      <c r="B21" s="14">
        <v>16</v>
      </c>
      <c r="C21" s="14" t="str">
        <f>IF('EXPEDIENTE Y TRABAJADORES'!C42="","",'EXPEDIENTE Y TRABAJADORES'!C42)</f>
        <v/>
      </c>
      <c r="D21" s="14" t="str">
        <f>IF('EXPEDIENTE Y TRABAJADORES'!E42="","",'EXPEDIENTE Y TRABAJADORES'!E42)</f>
        <v/>
      </c>
      <c r="E21" s="14">
        <f t="shared" si="3"/>
        <v>16</v>
      </c>
      <c r="F21" s="14">
        <f t="shared" si="0"/>
        <v>21</v>
      </c>
      <c r="G21" s="14">
        <f t="shared" si="4"/>
        <v>21</v>
      </c>
      <c r="H21" s="14">
        <f t="shared" si="6"/>
        <v>21</v>
      </c>
      <c r="I21" s="14" t="str">
        <f t="shared" si="5"/>
        <v>ZZ</v>
      </c>
      <c r="J21" s="14" t="str">
        <f t="shared" si="7"/>
        <v>X</v>
      </c>
    </row>
    <row r="22" spans="2:10" ht="13.5" x14ac:dyDescent="0.25">
      <c r="B22" s="14">
        <v>17</v>
      </c>
      <c r="C22" s="14" t="str">
        <f>IF('EXPEDIENTE Y TRABAJADORES'!C43="","",'EXPEDIENTE Y TRABAJADORES'!C43)</f>
        <v/>
      </c>
      <c r="D22" s="14" t="str">
        <f>IF('EXPEDIENTE Y TRABAJADORES'!E43="","",'EXPEDIENTE Y TRABAJADORES'!E43)</f>
        <v/>
      </c>
      <c r="E22" s="14">
        <f t="shared" si="3"/>
        <v>17</v>
      </c>
      <c r="F22" s="14">
        <f t="shared" si="0"/>
        <v>21</v>
      </c>
      <c r="G22" s="14">
        <f t="shared" si="4"/>
        <v>21</v>
      </c>
      <c r="H22" s="14">
        <f t="shared" si="6"/>
        <v>21</v>
      </c>
      <c r="I22" s="14" t="str">
        <f t="shared" si="5"/>
        <v>ZZ</v>
      </c>
      <c r="J22" s="14" t="str">
        <f t="shared" si="7"/>
        <v>X</v>
      </c>
    </row>
    <row r="23" spans="2:10" ht="13.5" x14ac:dyDescent="0.25">
      <c r="B23" s="14">
        <v>18</v>
      </c>
      <c r="C23" s="14" t="str">
        <f>IF('EXPEDIENTE Y TRABAJADORES'!C44="","",'EXPEDIENTE Y TRABAJADORES'!C44)</f>
        <v/>
      </c>
      <c r="D23" s="14" t="str">
        <f>IF('EXPEDIENTE Y TRABAJADORES'!E44="","",'EXPEDIENTE Y TRABAJADORES'!E44)</f>
        <v/>
      </c>
      <c r="E23" s="14">
        <f t="shared" si="3"/>
        <v>18</v>
      </c>
      <c r="F23" s="14">
        <f t="shared" si="0"/>
        <v>21</v>
      </c>
      <c r="G23" s="14">
        <f t="shared" si="4"/>
        <v>21</v>
      </c>
      <c r="H23" s="14">
        <f t="shared" si="6"/>
        <v>21</v>
      </c>
      <c r="I23" s="14" t="str">
        <f t="shared" si="5"/>
        <v>ZZ</v>
      </c>
      <c r="J23" s="14" t="str">
        <f t="shared" si="7"/>
        <v>X</v>
      </c>
    </row>
    <row r="24" spans="2:10" ht="13.5" x14ac:dyDescent="0.25">
      <c r="B24" s="14">
        <v>19</v>
      </c>
      <c r="C24" s="14" t="str">
        <f>IF('EXPEDIENTE Y TRABAJADORES'!C45="","",'EXPEDIENTE Y TRABAJADORES'!C45)</f>
        <v/>
      </c>
      <c r="D24" s="14" t="str">
        <f>IF('EXPEDIENTE Y TRABAJADORES'!E45="","",'EXPEDIENTE Y TRABAJADORES'!E45)</f>
        <v/>
      </c>
      <c r="E24" s="14">
        <f t="shared" si="3"/>
        <v>19</v>
      </c>
      <c r="F24" s="14">
        <f t="shared" si="0"/>
        <v>21</v>
      </c>
      <c r="G24" s="14">
        <f t="shared" si="4"/>
        <v>21</v>
      </c>
      <c r="H24" s="14">
        <f t="shared" si="6"/>
        <v>21</v>
      </c>
      <c r="I24" s="14" t="str">
        <f t="shared" si="5"/>
        <v>ZZ</v>
      </c>
      <c r="J24" s="14" t="str">
        <f t="shared" si="7"/>
        <v>X</v>
      </c>
    </row>
    <row r="25" spans="2:10" ht="13.5" x14ac:dyDescent="0.25">
      <c r="B25" s="14">
        <v>20</v>
      </c>
      <c r="C25" s="14" t="str">
        <f>IF('EXPEDIENTE Y TRABAJADORES'!C46="","",'EXPEDIENTE Y TRABAJADORES'!C46)</f>
        <v/>
      </c>
      <c r="D25" s="14" t="str">
        <f>IF('EXPEDIENTE Y TRABAJADORES'!E46="","",'EXPEDIENTE Y TRABAJADORES'!E46)</f>
        <v/>
      </c>
      <c r="E25" s="14">
        <f t="shared" si="3"/>
        <v>20</v>
      </c>
      <c r="F25" s="14">
        <f t="shared" si="0"/>
        <v>21</v>
      </c>
      <c r="G25" s="14">
        <f t="shared" si="4"/>
        <v>21</v>
      </c>
      <c r="H25" s="14">
        <f t="shared" si="6"/>
        <v>21</v>
      </c>
      <c r="I25" s="14" t="str">
        <f t="shared" si="5"/>
        <v>ZZ</v>
      </c>
      <c r="J25" s="14" t="str">
        <f t="shared" si="7"/>
        <v>X</v>
      </c>
    </row>
    <row r="26" spans="2:10" x14ac:dyDescent="0.25">
      <c r="H26" s="14"/>
    </row>
    <row r="27" spans="2:10" x14ac:dyDescent="0.25">
      <c r="B27" s="1" t="s">
        <v>23</v>
      </c>
      <c r="D27" s="19">
        <v>50</v>
      </c>
    </row>
  </sheetData>
  <sheetProtection algorithmName="SHA-512" hashValue="bzulm376YjpXZvpE8AI1Dy8li026ScBIA3va1DFG7z3egK6GkwUujKcNzebWt7MnT1NxhsxbiM5a/f79HW+fDQ==" saltValue="XxoWC1PbdE8zAhtxYzW4/g==" spinCount="100000" sheet="1" objects="1" scenarios="1" selectLockedCells="1" selectUnlockedCells="1"/>
  <mergeCells count="1">
    <mergeCell ref="B3:J3"/>
  </mergeCells>
  <conditionalFormatting sqref="A1:XFD1048576">
    <cfRule type="expression" dxfId="0" priority="1">
      <formula>$A$1&lt;&gt;1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600c26-20e0-433c-877d-adf8e183668e" xsi:nil="true"/>
    <lcf76f155ced4ddcb4097134ff3c332f xmlns="d0f1999e-fb46-4be1-aa14-5c6f3ecfb51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6" ma:contentTypeDescription="Crear nuevo documento." ma:contentTypeScope="" ma:versionID="fc69a70674847c1155483b8a149603b3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25020a735b77456c8d17816fb777ebec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7B6691-3426-45CF-BB70-CF6DE5D4D6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009C14-9BA1-46EF-9393-A1732A096B2F}">
  <ds:schemaRefs>
    <ds:schemaRef ds:uri="http://schemas.microsoft.com/office/2006/metadata/properties"/>
    <ds:schemaRef ds:uri="http://schemas.microsoft.com/office/infopath/2007/PartnerControls"/>
    <ds:schemaRef ds:uri="bc934ed1-fc6e-40dc-8eb3-366867545b6c"/>
    <ds:schemaRef ds:uri="ba600c26-20e0-433c-877d-adf8e183668e"/>
  </ds:schemaRefs>
</ds:datastoreItem>
</file>

<file path=customXml/itemProps3.xml><?xml version="1.0" encoding="utf-8"?>
<ds:datastoreItem xmlns:ds="http://schemas.openxmlformats.org/officeDocument/2006/customXml" ds:itemID="{8D4928E8-EF47-48A9-8484-FF9947ACFF3A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INSTRUCCIONES</vt:lpstr>
      <vt:lpstr>EXPEDIENTE Y TRABAJADORES</vt:lpstr>
      <vt:lpstr>GASTO PERSONAL CONJUNTO AÑO 1</vt:lpstr>
      <vt:lpstr>GASTO PERSONAL CONJUNTO 2</vt:lpstr>
      <vt:lpstr>GASTO PERSONAL CONJUNTO 3</vt:lpstr>
      <vt:lpstr>AUXILIAR</vt:lpstr>
      <vt:lpstr>'EXPEDIENTE Y TRABAJADORES'!Área_de_impresión</vt:lpstr>
      <vt:lpstr>Trabajadores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p003</dc:creator>
  <dc:description/>
  <cp:lastModifiedBy>Vicente Marco Adrián</cp:lastModifiedBy>
  <cp:revision>6</cp:revision>
  <cp:lastPrinted>2023-02-28T09:05:04Z</cp:lastPrinted>
  <dcterms:created xsi:type="dcterms:W3CDTF">2015-07-17T10:09:30Z</dcterms:created>
  <dcterms:modified xsi:type="dcterms:W3CDTF">2023-03-03T10:48:17Z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0x010100A0318DC7C631D14DA8A9E220C61C5A1F</vt:lpwstr>
  </property>
  <property fmtid="{D5CDD505-2E9C-101B-9397-08002B2CF9AE}" pid="10" name="MediaServiceImageTags">
    <vt:lpwstr/>
  </property>
</Properties>
</file>