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ACEE/2024-Excel_justificacion/"/>
    </mc:Choice>
  </mc:AlternateContent>
  <xr:revisionPtr revIDLastSave="9" documentId="8_{420B553D-BDF1-417E-AC42-DFA8F51424EA}" xr6:coauthVersionLast="47" xr6:coauthVersionMax="47" xr10:uidLastSave="{CAE336FC-ACFD-4BDF-9227-4C98D736C5D2}"/>
  <bookViews>
    <workbookView xWindow="28680" yWindow="-120" windowWidth="29040" windowHeight="15720" activeTab="1" xr2:uid="{B8841C16-A227-4A0C-B87F-DC9CEEEF4E9A}"/>
  </bookViews>
  <sheets>
    <sheet name="INSTRUCCIONES" sheetId="5" r:id="rId1"/>
    <sheet name="GASTOS PERSONAL DEL PROYECTO" sheetId="1" r:id="rId2"/>
    <sheet name="RESUMEN GASTOS DE PERSONAL" sheetId="2" r:id="rId3"/>
    <sheet name="AUXILIAR" sheetId="4" r:id="rId4"/>
  </sheets>
  <definedNames>
    <definedName name="_xlnm.Print_Area" localSheetId="3">AUXILIAR!$A$1</definedName>
    <definedName name="_xlnm.Print_Area" localSheetId="1">'GASTOS PERSONAL DEL PROYECTO'!$A$1:$J$157</definedName>
    <definedName name="_xlnm.Print_Area" localSheetId="2">'RESUMEN GASTOS DE PERSONAL'!$A$1:$L$166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H3" i="2"/>
  <c r="B36" i="1" l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9" i="1"/>
  <c r="D10" i="1"/>
  <c r="D11" i="1"/>
  <c r="D12" i="1"/>
  <c r="D8" i="1"/>
  <c r="N7" i="4"/>
  <c r="N8" i="4"/>
  <c r="N9" i="4"/>
  <c r="N6" i="4"/>
  <c r="G159" i="4"/>
  <c r="E159" i="4"/>
  <c r="D159" i="4"/>
  <c r="C159" i="4"/>
  <c r="F159" i="4" s="1"/>
  <c r="G158" i="4"/>
  <c r="E158" i="4"/>
  <c r="D158" i="4"/>
  <c r="C158" i="4"/>
  <c r="F158" i="4" s="1"/>
  <c r="G157" i="4"/>
  <c r="E157" i="4"/>
  <c r="D157" i="4"/>
  <c r="C157" i="4"/>
  <c r="F157" i="4" s="1"/>
  <c r="G156" i="4"/>
  <c r="E156" i="4"/>
  <c r="D156" i="4"/>
  <c r="C156" i="4"/>
  <c r="F156" i="4" s="1"/>
  <c r="G155" i="4"/>
  <c r="E155" i="4"/>
  <c r="D155" i="4"/>
  <c r="C155" i="4"/>
  <c r="F155" i="4" s="1"/>
  <c r="N155" i="4" s="1"/>
  <c r="O155" i="4" s="1"/>
  <c r="G154" i="4"/>
  <c r="E154" i="4"/>
  <c r="D154" i="4"/>
  <c r="C154" i="4"/>
  <c r="F154" i="4" s="1"/>
  <c r="N154" i="4" s="1"/>
  <c r="O154" i="4" s="1"/>
  <c r="G153" i="4"/>
  <c r="E153" i="4"/>
  <c r="D153" i="4"/>
  <c r="C153" i="4"/>
  <c r="F153" i="4" s="1"/>
  <c r="L153" i="4" s="1"/>
  <c r="G152" i="4"/>
  <c r="E152" i="4"/>
  <c r="D152" i="4"/>
  <c r="C152" i="4"/>
  <c r="F152" i="4" s="1"/>
  <c r="N152" i="4" s="1"/>
  <c r="R152" i="4" s="1"/>
  <c r="B158" i="2" s="1"/>
  <c r="F158" i="2" s="1"/>
  <c r="J158" i="2" s="1"/>
  <c r="K158" i="2" s="1"/>
  <c r="G151" i="4"/>
  <c r="E151" i="4"/>
  <c r="D151" i="4"/>
  <c r="C151" i="4"/>
  <c r="F151" i="4" s="1"/>
  <c r="G150" i="4"/>
  <c r="E150" i="4"/>
  <c r="D150" i="4"/>
  <c r="C150" i="4"/>
  <c r="F150" i="4" s="1"/>
  <c r="G149" i="4"/>
  <c r="E149" i="4"/>
  <c r="D149" i="4"/>
  <c r="C149" i="4"/>
  <c r="F149" i="4" s="1"/>
  <c r="G148" i="4"/>
  <c r="E148" i="4"/>
  <c r="D148" i="4"/>
  <c r="C148" i="4"/>
  <c r="F148" i="4" s="1"/>
  <c r="G147" i="4"/>
  <c r="E147" i="4"/>
  <c r="D147" i="4"/>
  <c r="C147" i="4"/>
  <c r="F147" i="4" s="1"/>
  <c r="L147" i="4" s="1"/>
  <c r="G146" i="4"/>
  <c r="E146" i="4"/>
  <c r="D146" i="4"/>
  <c r="C146" i="4"/>
  <c r="F146" i="4" s="1"/>
  <c r="L146" i="4" s="1"/>
  <c r="G145" i="4"/>
  <c r="E145" i="4"/>
  <c r="D145" i="4"/>
  <c r="C145" i="4"/>
  <c r="F145" i="4" s="1"/>
  <c r="G144" i="4"/>
  <c r="E144" i="4"/>
  <c r="D144" i="4"/>
  <c r="C144" i="4"/>
  <c r="F144" i="4" s="1"/>
  <c r="N144" i="4" s="1"/>
  <c r="R144" i="4" s="1"/>
  <c r="B150" i="2" s="1"/>
  <c r="F150" i="2" s="1"/>
  <c r="J150" i="2" s="1"/>
  <c r="K150" i="2" s="1"/>
  <c r="G143" i="4"/>
  <c r="E143" i="4"/>
  <c r="D143" i="4"/>
  <c r="C143" i="4"/>
  <c r="F143" i="4" s="1"/>
  <c r="G142" i="4"/>
  <c r="E142" i="4"/>
  <c r="D142" i="4"/>
  <c r="C142" i="4"/>
  <c r="F142" i="4" s="1"/>
  <c r="G141" i="4"/>
  <c r="E141" i="4"/>
  <c r="D141" i="4"/>
  <c r="C141" i="4"/>
  <c r="F141" i="4" s="1"/>
  <c r="G140" i="4"/>
  <c r="E140" i="4"/>
  <c r="D140" i="4"/>
  <c r="H140" i="4" s="1"/>
  <c r="K140" i="4" s="1"/>
  <c r="C140" i="4"/>
  <c r="F140" i="4" s="1"/>
  <c r="G139" i="4"/>
  <c r="E139" i="4"/>
  <c r="D139" i="4"/>
  <c r="C139" i="4"/>
  <c r="F139" i="4" s="1"/>
  <c r="L139" i="4" s="1"/>
  <c r="G138" i="4"/>
  <c r="E138" i="4"/>
  <c r="D138" i="4"/>
  <c r="H138" i="4" s="1"/>
  <c r="K138" i="4" s="1"/>
  <c r="C138" i="4"/>
  <c r="F138" i="4" s="1"/>
  <c r="G137" i="4"/>
  <c r="E137" i="4"/>
  <c r="D137" i="4"/>
  <c r="C137" i="4"/>
  <c r="F137" i="4" s="1"/>
  <c r="G136" i="4"/>
  <c r="E136" i="4"/>
  <c r="D136" i="4"/>
  <c r="C136" i="4"/>
  <c r="F136" i="4" s="1"/>
  <c r="N136" i="4" s="1"/>
  <c r="R136" i="4" s="1"/>
  <c r="B142" i="2" s="1"/>
  <c r="F142" i="2" s="1"/>
  <c r="J142" i="2" s="1"/>
  <c r="K142" i="2" s="1"/>
  <c r="G135" i="4"/>
  <c r="E135" i="4"/>
  <c r="D135" i="4"/>
  <c r="C135" i="4"/>
  <c r="F135" i="4" s="1"/>
  <c r="G134" i="4"/>
  <c r="E134" i="4"/>
  <c r="D134" i="4"/>
  <c r="C134" i="4"/>
  <c r="F134" i="4" s="1"/>
  <c r="G133" i="4"/>
  <c r="E133" i="4"/>
  <c r="D133" i="4"/>
  <c r="I133" i="4" s="1"/>
  <c r="C133" i="4"/>
  <c r="F133" i="4" s="1"/>
  <c r="G132" i="4"/>
  <c r="E132" i="4"/>
  <c r="D132" i="4"/>
  <c r="C132" i="4"/>
  <c r="F132" i="4" s="1"/>
  <c r="G131" i="4"/>
  <c r="E131" i="4"/>
  <c r="D131" i="4"/>
  <c r="I131" i="4" s="1"/>
  <c r="C131" i="4"/>
  <c r="F131" i="4" s="1"/>
  <c r="L131" i="4" s="1"/>
  <c r="G130" i="4"/>
  <c r="E130" i="4"/>
  <c r="D130" i="4"/>
  <c r="H130" i="4" s="1"/>
  <c r="K130" i="4" s="1"/>
  <c r="C130" i="4"/>
  <c r="F130" i="4" s="1"/>
  <c r="L130" i="4" s="1"/>
  <c r="G129" i="4"/>
  <c r="E129" i="4"/>
  <c r="D129" i="4"/>
  <c r="J129" i="4" s="1"/>
  <c r="C129" i="4"/>
  <c r="F129" i="4" s="1"/>
  <c r="G128" i="4"/>
  <c r="E128" i="4"/>
  <c r="D128" i="4"/>
  <c r="C128" i="4"/>
  <c r="F128" i="4" s="1"/>
  <c r="N128" i="4" s="1"/>
  <c r="R128" i="4" s="1"/>
  <c r="B134" i="2" s="1"/>
  <c r="F134" i="2" s="1"/>
  <c r="J134" i="2" s="1"/>
  <c r="K134" i="2" s="1"/>
  <c r="G127" i="4"/>
  <c r="E127" i="4"/>
  <c r="D127" i="4"/>
  <c r="C127" i="4"/>
  <c r="F127" i="4" s="1"/>
  <c r="L127" i="4" s="1"/>
  <c r="G126" i="4"/>
  <c r="E126" i="4"/>
  <c r="D126" i="4"/>
  <c r="H126" i="4" s="1"/>
  <c r="K126" i="4" s="1"/>
  <c r="C126" i="4"/>
  <c r="F126" i="4" s="1"/>
  <c r="G125" i="4"/>
  <c r="E125" i="4"/>
  <c r="D125" i="4"/>
  <c r="C125" i="4"/>
  <c r="F125" i="4" s="1"/>
  <c r="G124" i="4"/>
  <c r="E124" i="4"/>
  <c r="D124" i="4"/>
  <c r="C124" i="4"/>
  <c r="F124" i="4" s="1"/>
  <c r="G123" i="4"/>
  <c r="E123" i="4"/>
  <c r="D123" i="4"/>
  <c r="C123" i="4"/>
  <c r="F123" i="4" s="1"/>
  <c r="L123" i="4" s="1"/>
  <c r="G122" i="4"/>
  <c r="E122" i="4"/>
  <c r="D122" i="4"/>
  <c r="J122" i="4" s="1"/>
  <c r="C122" i="4"/>
  <c r="F122" i="4" s="1"/>
  <c r="L122" i="4" s="1"/>
  <c r="G121" i="4"/>
  <c r="E121" i="4"/>
  <c r="D121" i="4"/>
  <c r="H121" i="4" s="1"/>
  <c r="K121" i="4" s="1"/>
  <c r="C121" i="4"/>
  <c r="F121" i="4" s="1"/>
  <c r="G120" i="4"/>
  <c r="E120" i="4"/>
  <c r="D120" i="4"/>
  <c r="C120" i="4"/>
  <c r="F120" i="4" s="1"/>
  <c r="N120" i="4" s="1"/>
  <c r="R120" i="4" s="1"/>
  <c r="B126" i="2" s="1"/>
  <c r="F126" i="2" s="1"/>
  <c r="J126" i="2" s="1"/>
  <c r="K126" i="2" s="1"/>
  <c r="G119" i="4"/>
  <c r="E119" i="4"/>
  <c r="D119" i="4"/>
  <c r="I119" i="4" s="1"/>
  <c r="C119" i="4"/>
  <c r="F119" i="4" s="1"/>
  <c r="G118" i="4"/>
  <c r="E118" i="4"/>
  <c r="D118" i="4"/>
  <c r="C118" i="4"/>
  <c r="F118" i="4" s="1"/>
  <c r="G117" i="4"/>
  <c r="E117" i="4"/>
  <c r="D117" i="4"/>
  <c r="H117" i="4" s="1"/>
  <c r="K117" i="4" s="1"/>
  <c r="C117" i="4"/>
  <c r="F117" i="4" s="1"/>
  <c r="G116" i="4"/>
  <c r="E116" i="4"/>
  <c r="D116" i="4"/>
  <c r="C116" i="4"/>
  <c r="F116" i="4" s="1"/>
  <c r="G115" i="4"/>
  <c r="E115" i="4"/>
  <c r="D115" i="4"/>
  <c r="C115" i="4"/>
  <c r="F115" i="4" s="1"/>
  <c r="N115" i="4" s="1"/>
  <c r="O115" i="4" s="1"/>
  <c r="G114" i="4"/>
  <c r="E114" i="4"/>
  <c r="D114" i="4"/>
  <c r="C114" i="4"/>
  <c r="F114" i="4" s="1"/>
  <c r="G113" i="4"/>
  <c r="E113" i="4"/>
  <c r="D113" i="4"/>
  <c r="C113" i="4"/>
  <c r="F113" i="4" s="1"/>
  <c r="G112" i="4"/>
  <c r="E112" i="4"/>
  <c r="D112" i="4"/>
  <c r="C112" i="4"/>
  <c r="F112" i="4" s="1"/>
  <c r="N112" i="4" s="1"/>
  <c r="R112" i="4" s="1"/>
  <c r="B118" i="2" s="1"/>
  <c r="F118" i="2" s="1"/>
  <c r="J118" i="2" s="1"/>
  <c r="K118" i="2" s="1"/>
  <c r="G111" i="4"/>
  <c r="E111" i="4"/>
  <c r="D111" i="4"/>
  <c r="C111" i="4"/>
  <c r="F111" i="4" s="1"/>
  <c r="G110" i="4"/>
  <c r="E110" i="4"/>
  <c r="D110" i="4"/>
  <c r="C110" i="4"/>
  <c r="F110" i="4" s="1"/>
  <c r="G109" i="4"/>
  <c r="E109" i="4"/>
  <c r="D109" i="4"/>
  <c r="C109" i="4"/>
  <c r="F109" i="4" s="1"/>
  <c r="G108" i="4"/>
  <c r="E108" i="4"/>
  <c r="D108" i="4"/>
  <c r="C108" i="4"/>
  <c r="F108" i="4" s="1"/>
  <c r="G107" i="4"/>
  <c r="E107" i="4"/>
  <c r="D107" i="4"/>
  <c r="C107" i="4"/>
  <c r="F107" i="4" s="1"/>
  <c r="L107" i="4" s="1"/>
  <c r="G106" i="4"/>
  <c r="E106" i="4"/>
  <c r="D106" i="4"/>
  <c r="C106" i="4"/>
  <c r="F106" i="4" s="1"/>
  <c r="G105" i="4"/>
  <c r="E105" i="4"/>
  <c r="D105" i="4"/>
  <c r="H105" i="4" s="1"/>
  <c r="K105" i="4" s="1"/>
  <c r="C105" i="4"/>
  <c r="F105" i="4" s="1"/>
  <c r="G104" i="4"/>
  <c r="E104" i="4"/>
  <c r="D104" i="4"/>
  <c r="J104" i="4" s="1"/>
  <c r="C104" i="4"/>
  <c r="F104" i="4" s="1"/>
  <c r="N104" i="4" s="1"/>
  <c r="R104" i="4" s="1"/>
  <c r="B110" i="2" s="1"/>
  <c r="F110" i="2" s="1"/>
  <c r="J110" i="2" s="1"/>
  <c r="K110" i="2" s="1"/>
  <c r="G103" i="4"/>
  <c r="E103" i="4"/>
  <c r="D103" i="4"/>
  <c r="I103" i="4" s="1"/>
  <c r="C103" i="4"/>
  <c r="F103" i="4" s="1"/>
  <c r="G102" i="4"/>
  <c r="E102" i="4"/>
  <c r="D102" i="4"/>
  <c r="C102" i="4"/>
  <c r="F102" i="4" s="1"/>
  <c r="G101" i="4"/>
  <c r="E101" i="4"/>
  <c r="D101" i="4"/>
  <c r="C101" i="4"/>
  <c r="F101" i="4" s="1"/>
  <c r="L101" i="4" s="1"/>
  <c r="G100" i="4"/>
  <c r="E100" i="4"/>
  <c r="D100" i="4"/>
  <c r="C100" i="4"/>
  <c r="F100" i="4" s="1"/>
  <c r="G99" i="4"/>
  <c r="E99" i="4"/>
  <c r="D99" i="4"/>
  <c r="C99" i="4"/>
  <c r="F99" i="4" s="1"/>
  <c r="L99" i="4" s="1"/>
  <c r="G98" i="4"/>
  <c r="E98" i="4"/>
  <c r="D98" i="4"/>
  <c r="H98" i="4" s="1"/>
  <c r="K98" i="4" s="1"/>
  <c r="C98" i="4"/>
  <c r="F98" i="4" s="1"/>
  <c r="G97" i="4"/>
  <c r="E97" i="4"/>
  <c r="D97" i="4"/>
  <c r="C97" i="4"/>
  <c r="F97" i="4" s="1"/>
  <c r="G96" i="4"/>
  <c r="E96" i="4"/>
  <c r="D96" i="4"/>
  <c r="I96" i="4" s="1"/>
  <c r="C96" i="4"/>
  <c r="F96" i="4" s="1"/>
  <c r="N96" i="4" s="1"/>
  <c r="R96" i="4" s="1"/>
  <c r="B102" i="2" s="1"/>
  <c r="F102" i="2" s="1"/>
  <c r="J102" i="2" s="1"/>
  <c r="K102" i="2" s="1"/>
  <c r="G95" i="4"/>
  <c r="E95" i="4"/>
  <c r="D95" i="4"/>
  <c r="C95" i="4"/>
  <c r="F95" i="4" s="1"/>
  <c r="G94" i="4"/>
  <c r="E94" i="4"/>
  <c r="D94" i="4"/>
  <c r="I94" i="4" s="1"/>
  <c r="C94" i="4"/>
  <c r="F94" i="4" s="1"/>
  <c r="G93" i="4"/>
  <c r="E93" i="4"/>
  <c r="D93" i="4"/>
  <c r="C93" i="4"/>
  <c r="F93" i="4" s="1"/>
  <c r="G92" i="4"/>
  <c r="E92" i="4"/>
  <c r="D92" i="4"/>
  <c r="C92" i="4"/>
  <c r="F92" i="4" s="1"/>
  <c r="G91" i="4"/>
  <c r="E91" i="4"/>
  <c r="D91" i="4"/>
  <c r="I91" i="4" s="1"/>
  <c r="C91" i="4"/>
  <c r="F91" i="4" s="1"/>
  <c r="N91" i="4" s="1"/>
  <c r="G90" i="4"/>
  <c r="E90" i="4"/>
  <c r="D90" i="4"/>
  <c r="C90" i="4"/>
  <c r="F90" i="4" s="1"/>
  <c r="G89" i="4"/>
  <c r="E89" i="4"/>
  <c r="D89" i="4"/>
  <c r="C89" i="4"/>
  <c r="F89" i="4" s="1"/>
  <c r="L89" i="4" s="1"/>
  <c r="G88" i="4"/>
  <c r="E88" i="4"/>
  <c r="D88" i="4"/>
  <c r="H88" i="4" s="1"/>
  <c r="K88" i="4" s="1"/>
  <c r="C88" i="4"/>
  <c r="F88" i="4" s="1"/>
  <c r="N88" i="4" s="1"/>
  <c r="R88" i="4" s="1"/>
  <c r="B94" i="2" s="1"/>
  <c r="F94" i="2" s="1"/>
  <c r="J94" i="2" s="1"/>
  <c r="K94" i="2" s="1"/>
  <c r="G87" i="4"/>
  <c r="E87" i="4"/>
  <c r="D87" i="4"/>
  <c r="C87" i="4"/>
  <c r="F87" i="4" s="1"/>
  <c r="G86" i="4"/>
  <c r="E86" i="4"/>
  <c r="D86" i="4"/>
  <c r="J86" i="4" s="1"/>
  <c r="C86" i="4"/>
  <c r="F86" i="4" s="1"/>
  <c r="G85" i="4"/>
  <c r="E85" i="4"/>
  <c r="D85" i="4"/>
  <c r="C85" i="4"/>
  <c r="F85" i="4" s="1"/>
  <c r="G84" i="4"/>
  <c r="E84" i="4"/>
  <c r="D84" i="4"/>
  <c r="I84" i="4" s="1"/>
  <c r="C84" i="4"/>
  <c r="F84" i="4" s="1"/>
  <c r="G83" i="4"/>
  <c r="E83" i="4"/>
  <c r="D83" i="4"/>
  <c r="H83" i="4" s="1"/>
  <c r="K83" i="4" s="1"/>
  <c r="C83" i="4"/>
  <c r="F83" i="4" s="1"/>
  <c r="L83" i="4" s="1"/>
  <c r="G82" i="4"/>
  <c r="E82" i="4"/>
  <c r="D82" i="4"/>
  <c r="C82" i="4"/>
  <c r="F82" i="4" s="1"/>
  <c r="G81" i="4"/>
  <c r="E81" i="4"/>
  <c r="D81" i="4"/>
  <c r="C81" i="4"/>
  <c r="F81" i="4" s="1"/>
  <c r="G80" i="4"/>
  <c r="E80" i="4"/>
  <c r="D80" i="4"/>
  <c r="C80" i="4"/>
  <c r="F80" i="4" s="1"/>
  <c r="N80" i="4" s="1"/>
  <c r="R80" i="4" s="1"/>
  <c r="B86" i="2" s="1"/>
  <c r="F86" i="2" s="1"/>
  <c r="J86" i="2" s="1"/>
  <c r="K86" i="2" s="1"/>
  <c r="G79" i="4"/>
  <c r="E79" i="4"/>
  <c r="D79" i="4"/>
  <c r="C79" i="4"/>
  <c r="F79" i="4" s="1"/>
  <c r="G78" i="4"/>
  <c r="E78" i="4"/>
  <c r="D78" i="4"/>
  <c r="H78" i="4" s="1"/>
  <c r="K78" i="4" s="1"/>
  <c r="C78" i="4"/>
  <c r="F78" i="4" s="1"/>
  <c r="G77" i="4"/>
  <c r="E77" i="4"/>
  <c r="D77" i="4"/>
  <c r="J77" i="4" s="1"/>
  <c r="C77" i="4"/>
  <c r="F77" i="4" s="1"/>
  <c r="G76" i="4"/>
  <c r="E76" i="4"/>
  <c r="D76" i="4"/>
  <c r="I76" i="4" s="1"/>
  <c r="C76" i="4"/>
  <c r="F76" i="4" s="1"/>
  <c r="G75" i="4"/>
  <c r="E75" i="4"/>
  <c r="D75" i="4"/>
  <c r="C75" i="4"/>
  <c r="F75" i="4" s="1"/>
  <c r="G74" i="4"/>
  <c r="E74" i="4"/>
  <c r="D74" i="4"/>
  <c r="I74" i="4" s="1"/>
  <c r="C74" i="4"/>
  <c r="F74" i="4" s="1"/>
  <c r="G73" i="4"/>
  <c r="E73" i="4"/>
  <c r="D73" i="4"/>
  <c r="C73" i="4"/>
  <c r="F73" i="4" s="1"/>
  <c r="G72" i="4"/>
  <c r="E72" i="4"/>
  <c r="D72" i="4"/>
  <c r="C72" i="4"/>
  <c r="F72" i="4" s="1"/>
  <c r="G71" i="4"/>
  <c r="E71" i="4"/>
  <c r="D71" i="4"/>
  <c r="I71" i="4" s="1"/>
  <c r="C71" i="4"/>
  <c r="F71" i="4" s="1"/>
  <c r="G70" i="4"/>
  <c r="E70" i="4"/>
  <c r="D70" i="4"/>
  <c r="C70" i="4"/>
  <c r="F70" i="4" s="1"/>
  <c r="G69" i="4"/>
  <c r="E69" i="4"/>
  <c r="D69" i="4"/>
  <c r="J69" i="4" s="1"/>
  <c r="C69" i="4"/>
  <c r="F69" i="4" s="1"/>
  <c r="G68" i="4"/>
  <c r="E68" i="4"/>
  <c r="D68" i="4"/>
  <c r="C68" i="4"/>
  <c r="F68" i="4" s="1"/>
  <c r="G67" i="4"/>
  <c r="E67" i="4"/>
  <c r="D67" i="4"/>
  <c r="C67" i="4"/>
  <c r="F67" i="4" s="1"/>
  <c r="L67" i="4" s="1"/>
  <c r="G66" i="4"/>
  <c r="E66" i="4"/>
  <c r="D66" i="4"/>
  <c r="I66" i="4" s="1"/>
  <c r="C66" i="4"/>
  <c r="F66" i="4" s="1"/>
  <c r="G65" i="4"/>
  <c r="E65" i="4"/>
  <c r="D65" i="4"/>
  <c r="C65" i="4"/>
  <c r="F65" i="4" s="1"/>
  <c r="G64" i="4"/>
  <c r="E64" i="4"/>
  <c r="D64" i="4"/>
  <c r="H64" i="4" s="1"/>
  <c r="K64" i="4" s="1"/>
  <c r="C64" i="4"/>
  <c r="F64" i="4" s="1"/>
  <c r="N64" i="4" s="1"/>
  <c r="R64" i="4" s="1"/>
  <c r="B70" i="2" s="1"/>
  <c r="F70" i="2" s="1"/>
  <c r="J70" i="2" s="1"/>
  <c r="K70" i="2" s="1"/>
  <c r="G63" i="4"/>
  <c r="E63" i="4"/>
  <c r="D63" i="4"/>
  <c r="C63" i="4"/>
  <c r="F63" i="4" s="1"/>
  <c r="L63" i="4" s="1"/>
  <c r="G62" i="4"/>
  <c r="E62" i="4"/>
  <c r="D62" i="4"/>
  <c r="J62" i="4" s="1"/>
  <c r="C62" i="4"/>
  <c r="F62" i="4" s="1"/>
  <c r="G61" i="4"/>
  <c r="E61" i="4"/>
  <c r="D61" i="4"/>
  <c r="C61" i="4"/>
  <c r="F61" i="4" s="1"/>
  <c r="G60" i="4"/>
  <c r="E60" i="4"/>
  <c r="D60" i="4"/>
  <c r="C60" i="4"/>
  <c r="F60" i="4" s="1"/>
  <c r="G59" i="4"/>
  <c r="E59" i="4"/>
  <c r="D59" i="4"/>
  <c r="C59" i="4"/>
  <c r="F59" i="4" s="1"/>
  <c r="L59" i="4" s="1"/>
  <c r="G58" i="4"/>
  <c r="E58" i="4"/>
  <c r="D58" i="4"/>
  <c r="C58" i="4"/>
  <c r="F58" i="4" s="1"/>
  <c r="G57" i="4"/>
  <c r="E57" i="4"/>
  <c r="D57" i="4"/>
  <c r="I57" i="4" s="1"/>
  <c r="C57" i="4"/>
  <c r="F57" i="4" s="1"/>
  <c r="G56" i="4"/>
  <c r="E56" i="4"/>
  <c r="D56" i="4"/>
  <c r="H56" i="4" s="1"/>
  <c r="K56" i="4" s="1"/>
  <c r="C56" i="4"/>
  <c r="F56" i="4" s="1"/>
  <c r="G55" i="4"/>
  <c r="E55" i="4"/>
  <c r="D55" i="4"/>
  <c r="C55" i="4"/>
  <c r="F55" i="4" s="1"/>
  <c r="G54" i="4"/>
  <c r="E54" i="4"/>
  <c r="D54" i="4"/>
  <c r="H54" i="4" s="1"/>
  <c r="K54" i="4" s="1"/>
  <c r="C54" i="4"/>
  <c r="F54" i="4" s="1"/>
  <c r="G53" i="4"/>
  <c r="E53" i="4"/>
  <c r="D53" i="4"/>
  <c r="C53" i="4"/>
  <c r="F53" i="4" s="1"/>
  <c r="G52" i="4"/>
  <c r="E52" i="4"/>
  <c r="D52" i="4"/>
  <c r="C52" i="4"/>
  <c r="F52" i="4" s="1"/>
  <c r="G51" i="4"/>
  <c r="E51" i="4"/>
  <c r="D51" i="4"/>
  <c r="H51" i="4" s="1"/>
  <c r="K51" i="4" s="1"/>
  <c r="C51" i="4"/>
  <c r="F51" i="4" s="1"/>
  <c r="N51" i="4" s="1"/>
  <c r="O51" i="4" s="1"/>
  <c r="G50" i="4"/>
  <c r="E50" i="4"/>
  <c r="D50" i="4"/>
  <c r="C50" i="4"/>
  <c r="F50" i="4" s="1"/>
  <c r="L50" i="4" s="1"/>
  <c r="G49" i="4"/>
  <c r="E49" i="4"/>
  <c r="D49" i="4"/>
  <c r="C49" i="4"/>
  <c r="F49" i="4" s="1"/>
  <c r="G48" i="4"/>
  <c r="E48" i="4"/>
  <c r="D48" i="4"/>
  <c r="C48" i="4"/>
  <c r="F48" i="4" s="1"/>
  <c r="N48" i="4" s="1"/>
  <c r="R48" i="4" s="1"/>
  <c r="B54" i="2" s="1"/>
  <c r="F54" i="2" s="1"/>
  <c r="J54" i="2" s="1"/>
  <c r="K54" i="2" s="1"/>
  <c r="G47" i="4"/>
  <c r="E47" i="4"/>
  <c r="D47" i="4"/>
  <c r="C47" i="4"/>
  <c r="F47" i="4" s="1"/>
  <c r="G46" i="4"/>
  <c r="E46" i="4"/>
  <c r="D46" i="4"/>
  <c r="C46" i="4"/>
  <c r="F46" i="4" s="1"/>
  <c r="G45" i="4"/>
  <c r="E45" i="4"/>
  <c r="D45" i="4"/>
  <c r="C45" i="4"/>
  <c r="F45" i="4" s="1"/>
  <c r="G44" i="4"/>
  <c r="E44" i="4"/>
  <c r="D44" i="4"/>
  <c r="I44" i="4" s="1"/>
  <c r="C44" i="4"/>
  <c r="F44" i="4" s="1"/>
  <c r="G43" i="4"/>
  <c r="E43" i="4"/>
  <c r="D43" i="4"/>
  <c r="C43" i="4"/>
  <c r="F43" i="4" s="1"/>
  <c r="L43" i="4" s="1"/>
  <c r="G42" i="4"/>
  <c r="E42" i="4"/>
  <c r="D42" i="4"/>
  <c r="I42" i="4" s="1"/>
  <c r="C42" i="4"/>
  <c r="F42" i="4" s="1"/>
  <c r="G41" i="4"/>
  <c r="E41" i="4"/>
  <c r="D41" i="4"/>
  <c r="C41" i="4"/>
  <c r="F41" i="4" s="1"/>
  <c r="G40" i="4"/>
  <c r="E40" i="4"/>
  <c r="D40" i="4"/>
  <c r="I40" i="4" s="1"/>
  <c r="C40" i="4"/>
  <c r="F40" i="4" s="1"/>
  <c r="G39" i="4"/>
  <c r="E39" i="4"/>
  <c r="D39" i="4"/>
  <c r="C39" i="4"/>
  <c r="F39" i="4" s="1"/>
  <c r="G38" i="4"/>
  <c r="E38" i="4"/>
  <c r="D38" i="4"/>
  <c r="C38" i="4"/>
  <c r="F38" i="4" s="1"/>
  <c r="G37" i="4"/>
  <c r="E37" i="4"/>
  <c r="D37" i="4"/>
  <c r="I37" i="4" s="1"/>
  <c r="C37" i="4"/>
  <c r="F37" i="4" s="1"/>
  <c r="G36" i="4"/>
  <c r="E36" i="4"/>
  <c r="D36" i="4"/>
  <c r="C36" i="4"/>
  <c r="F36" i="4" s="1"/>
  <c r="G35" i="4"/>
  <c r="E35" i="4"/>
  <c r="D35" i="4"/>
  <c r="H35" i="4" s="1"/>
  <c r="C35" i="4"/>
  <c r="F35" i="4" s="1"/>
  <c r="G34" i="4"/>
  <c r="E34" i="4"/>
  <c r="D34" i="4"/>
  <c r="C34" i="4"/>
  <c r="F34" i="4" s="1"/>
  <c r="G33" i="4"/>
  <c r="E33" i="4"/>
  <c r="D33" i="4"/>
  <c r="C33" i="4"/>
  <c r="F33" i="4" s="1"/>
  <c r="G32" i="4"/>
  <c r="E32" i="4"/>
  <c r="D32" i="4"/>
  <c r="C32" i="4"/>
  <c r="F32" i="4" s="1"/>
  <c r="G31" i="4"/>
  <c r="E31" i="4"/>
  <c r="D31" i="4"/>
  <c r="C31" i="4"/>
  <c r="F31" i="4" s="1"/>
  <c r="G30" i="4"/>
  <c r="E30" i="4"/>
  <c r="D30" i="4"/>
  <c r="I30" i="4" s="1"/>
  <c r="C30" i="4"/>
  <c r="F30" i="4" s="1"/>
  <c r="G29" i="4"/>
  <c r="E29" i="4"/>
  <c r="D29" i="4"/>
  <c r="C29" i="4"/>
  <c r="G28" i="4"/>
  <c r="E28" i="4"/>
  <c r="D28" i="4"/>
  <c r="I28" i="4" s="1"/>
  <c r="C28" i="4"/>
  <c r="F28" i="4" s="1"/>
  <c r="G27" i="4"/>
  <c r="E27" i="4"/>
  <c r="D27" i="4"/>
  <c r="C27" i="4"/>
  <c r="G26" i="4"/>
  <c r="E26" i="4"/>
  <c r="D26" i="4"/>
  <c r="C26" i="4"/>
  <c r="F26" i="4" s="1"/>
  <c r="G25" i="4"/>
  <c r="E25" i="4"/>
  <c r="D25" i="4"/>
  <c r="C25" i="4"/>
  <c r="G24" i="4"/>
  <c r="E24" i="4"/>
  <c r="D24" i="4"/>
  <c r="C24" i="4"/>
  <c r="F24" i="4" s="1"/>
  <c r="G23" i="4"/>
  <c r="E23" i="4"/>
  <c r="D23" i="4"/>
  <c r="C23" i="4"/>
  <c r="G22" i="4"/>
  <c r="E22" i="4"/>
  <c r="D22" i="4"/>
  <c r="C22" i="4"/>
  <c r="F22" i="4" s="1"/>
  <c r="N22" i="4" s="1"/>
  <c r="G21" i="4"/>
  <c r="E21" i="4"/>
  <c r="D21" i="4"/>
  <c r="C21" i="4"/>
  <c r="G20" i="4"/>
  <c r="E20" i="4"/>
  <c r="D20" i="4"/>
  <c r="C20" i="4"/>
  <c r="G19" i="4"/>
  <c r="E19" i="4"/>
  <c r="D19" i="4"/>
  <c r="C19" i="4"/>
  <c r="G18" i="4"/>
  <c r="E18" i="4"/>
  <c r="D18" i="4"/>
  <c r="C18" i="4"/>
  <c r="F18" i="4" s="1"/>
  <c r="G17" i="4"/>
  <c r="E17" i="4"/>
  <c r="D17" i="4"/>
  <c r="C17" i="4"/>
  <c r="G16" i="4"/>
  <c r="E16" i="4"/>
  <c r="D16" i="4"/>
  <c r="C16" i="4"/>
  <c r="F16" i="4" s="1"/>
  <c r="G15" i="4"/>
  <c r="E15" i="4"/>
  <c r="D15" i="4"/>
  <c r="C15" i="4"/>
  <c r="G14" i="4"/>
  <c r="E14" i="4"/>
  <c r="D14" i="4"/>
  <c r="C14" i="4"/>
  <c r="F14" i="4" s="1"/>
  <c r="G13" i="4"/>
  <c r="E13" i="4"/>
  <c r="D13" i="4"/>
  <c r="C13" i="4"/>
  <c r="G12" i="4"/>
  <c r="E12" i="4"/>
  <c r="D12" i="4"/>
  <c r="C12" i="4"/>
  <c r="G11" i="4"/>
  <c r="E11" i="4"/>
  <c r="D11" i="4"/>
  <c r="C11" i="4"/>
  <c r="G10" i="4"/>
  <c r="E10" i="4"/>
  <c r="D10" i="4"/>
  <c r="C10" i="4"/>
  <c r="F10" i="4" s="1"/>
  <c r="F29" i="4" l="1"/>
  <c r="H158" i="2"/>
  <c r="I158" i="2" s="1"/>
  <c r="H142" i="2"/>
  <c r="I142" i="2" s="1"/>
  <c r="H110" i="2"/>
  <c r="I110" i="2" s="1"/>
  <c r="H134" i="2"/>
  <c r="I134" i="2" s="1"/>
  <c r="H102" i="2"/>
  <c r="I102" i="2" s="1"/>
  <c r="H70" i="2"/>
  <c r="I70" i="2" s="1"/>
  <c r="H54" i="2"/>
  <c r="I54" i="2" s="1"/>
  <c r="H126" i="2"/>
  <c r="I126" i="2" s="1"/>
  <c r="H94" i="2"/>
  <c r="I94" i="2" s="1"/>
  <c r="H150" i="2"/>
  <c r="I150" i="2" s="1"/>
  <c r="H118" i="2"/>
  <c r="I118" i="2" s="1"/>
  <c r="H86" i="2"/>
  <c r="I86" i="2" s="1"/>
  <c r="R91" i="4"/>
  <c r="B97" i="2" s="1"/>
  <c r="S91" i="4"/>
  <c r="C97" i="2" s="1"/>
  <c r="O91" i="4"/>
  <c r="R154" i="4"/>
  <c r="B160" i="2" s="1"/>
  <c r="S154" i="4"/>
  <c r="C160" i="2" s="1"/>
  <c r="S152" i="4"/>
  <c r="C158" i="2" s="1"/>
  <c r="S136" i="4"/>
  <c r="C142" i="2" s="1"/>
  <c r="S120" i="4"/>
  <c r="C126" i="2" s="1"/>
  <c r="S104" i="4"/>
  <c r="C110" i="2" s="1"/>
  <c r="S88" i="4"/>
  <c r="C94" i="2" s="1"/>
  <c r="R115" i="4"/>
  <c r="B121" i="2" s="1"/>
  <c r="S115" i="4"/>
  <c r="C121" i="2" s="1"/>
  <c r="R155" i="4"/>
  <c r="B161" i="2" s="1"/>
  <c r="S155" i="4"/>
  <c r="C161" i="2" s="1"/>
  <c r="F13" i="4"/>
  <c r="N13" i="4" s="1"/>
  <c r="F21" i="4"/>
  <c r="N21" i="4" s="1"/>
  <c r="O152" i="4"/>
  <c r="O144" i="4"/>
  <c r="O136" i="4"/>
  <c r="O128" i="4"/>
  <c r="O120" i="4"/>
  <c r="O112" i="4"/>
  <c r="O104" i="4"/>
  <c r="O96" i="4"/>
  <c r="O88" i="4"/>
  <c r="O80" i="4"/>
  <c r="O64" i="4"/>
  <c r="O48" i="4"/>
  <c r="R51" i="4"/>
  <c r="B57" i="2" s="1"/>
  <c r="S51" i="4"/>
  <c r="C57" i="2" s="1"/>
  <c r="S144" i="4"/>
  <c r="C150" i="2" s="1"/>
  <c r="S128" i="4"/>
  <c r="C134" i="2" s="1"/>
  <c r="S112" i="4"/>
  <c r="C118" i="2" s="1"/>
  <c r="S96" i="4"/>
  <c r="C102" i="2" s="1"/>
  <c r="S80" i="4"/>
  <c r="C86" i="2" s="1"/>
  <c r="S64" i="4"/>
  <c r="C70" i="2" s="1"/>
  <c r="S48" i="4"/>
  <c r="C54" i="2" s="1"/>
  <c r="L114" i="4"/>
  <c r="N114" i="4"/>
  <c r="L138" i="4"/>
  <c r="N138" i="4"/>
  <c r="L75" i="4"/>
  <c r="N75" i="4"/>
  <c r="N99" i="4"/>
  <c r="N89" i="4"/>
  <c r="N153" i="4"/>
  <c r="F12" i="4"/>
  <c r="N12" i="4" s="1"/>
  <c r="R12" i="4" s="1"/>
  <c r="F20" i="4"/>
  <c r="N20" i="4" s="1"/>
  <c r="N139" i="4"/>
  <c r="N28" i="4"/>
  <c r="N18" i="4"/>
  <c r="N34" i="4"/>
  <c r="N40" i="4"/>
  <c r="L40" i="4"/>
  <c r="N54" i="4"/>
  <c r="L54" i="4"/>
  <c r="N62" i="4"/>
  <c r="L62" i="4"/>
  <c r="N86" i="4"/>
  <c r="L86" i="4"/>
  <c r="N102" i="4"/>
  <c r="L102" i="4"/>
  <c r="L106" i="4"/>
  <c r="N106" i="4"/>
  <c r="N126" i="4"/>
  <c r="L126" i="4"/>
  <c r="N142" i="4"/>
  <c r="L142" i="4"/>
  <c r="N148" i="4"/>
  <c r="L148" i="4"/>
  <c r="L120" i="4"/>
  <c r="N124" i="4"/>
  <c r="L124" i="4"/>
  <c r="N68" i="4"/>
  <c r="L68" i="4"/>
  <c r="N36" i="4"/>
  <c r="L112" i="4"/>
  <c r="N63" i="4"/>
  <c r="L104" i="4"/>
  <c r="N16" i="4"/>
  <c r="N30" i="4"/>
  <c r="N46" i="4"/>
  <c r="L46" i="4"/>
  <c r="L66" i="4"/>
  <c r="N66" i="4"/>
  <c r="N78" i="4"/>
  <c r="L78" i="4"/>
  <c r="L82" i="4"/>
  <c r="N82" i="4"/>
  <c r="N90" i="4"/>
  <c r="L90" i="4"/>
  <c r="L98" i="4"/>
  <c r="N98" i="4"/>
  <c r="N118" i="4"/>
  <c r="L118" i="4"/>
  <c r="N134" i="4"/>
  <c r="L134" i="4"/>
  <c r="N150" i="4"/>
  <c r="L150" i="4"/>
  <c r="N158" i="4"/>
  <c r="L158" i="4"/>
  <c r="N100" i="4"/>
  <c r="L100" i="4"/>
  <c r="N50" i="4"/>
  <c r="N140" i="4"/>
  <c r="L140" i="4"/>
  <c r="N92" i="4"/>
  <c r="L92" i="4"/>
  <c r="N60" i="4"/>
  <c r="L60" i="4"/>
  <c r="L96" i="4"/>
  <c r="N24" i="4"/>
  <c r="N38" i="4"/>
  <c r="L38" i="4"/>
  <c r="L74" i="4"/>
  <c r="N74" i="4"/>
  <c r="N94" i="4"/>
  <c r="L94" i="4"/>
  <c r="N110" i="4"/>
  <c r="L110" i="4"/>
  <c r="F11" i="4"/>
  <c r="F15" i="4"/>
  <c r="F17" i="4"/>
  <c r="F19" i="4"/>
  <c r="F23" i="4"/>
  <c r="F25" i="4"/>
  <c r="F27" i="4"/>
  <c r="N29" i="4"/>
  <c r="N31" i="4"/>
  <c r="N33" i="4"/>
  <c r="N39" i="4"/>
  <c r="L39" i="4"/>
  <c r="L41" i="4"/>
  <c r="N41" i="4"/>
  <c r="L45" i="4"/>
  <c r="N45" i="4"/>
  <c r="L47" i="4"/>
  <c r="N47" i="4"/>
  <c r="L49" i="4"/>
  <c r="N49" i="4"/>
  <c r="N53" i="4"/>
  <c r="L53" i="4"/>
  <c r="N55" i="4"/>
  <c r="L55" i="4"/>
  <c r="L57" i="4"/>
  <c r="N57" i="4"/>
  <c r="N61" i="4"/>
  <c r="L61" i="4"/>
  <c r="L65" i="4"/>
  <c r="N65" i="4"/>
  <c r="N69" i="4"/>
  <c r="L69" i="4"/>
  <c r="N71" i="4"/>
  <c r="L71" i="4"/>
  <c r="L73" i="4"/>
  <c r="N73" i="4"/>
  <c r="N77" i="4"/>
  <c r="L77" i="4"/>
  <c r="L79" i="4"/>
  <c r="N79" i="4"/>
  <c r="L81" i="4"/>
  <c r="N81" i="4"/>
  <c r="N85" i="4"/>
  <c r="L85" i="4"/>
  <c r="L87" i="4"/>
  <c r="N87" i="4"/>
  <c r="N93" i="4"/>
  <c r="L93" i="4"/>
  <c r="N95" i="4"/>
  <c r="L95" i="4"/>
  <c r="L97" i="4"/>
  <c r="N97" i="4"/>
  <c r="N103" i="4"/>
  <c r="L103" i="4"/>
  <c r="L105" i="4"/>
  <c r="N105" i="4"/>
  <c r="L109" i="4"/>
  <c r="N109" i="4"/>
  <c r="N111" i="4"/>
  <c r="L111" i="4"/>
  <c r="L113" i="4"/>
  <c r="N113" i="4"/>
  <c r="N117" i="4"/>
  <c r="L117" i="4"/>
  <c r="L119" i="4"/>
  <c r="N119" i="4"/>
  <c r="L121" i="4"/>
  <c r="N121" i="4"/>
  <c r="N125" i="4"/>
  <c r="L125" i="4"/>
  <c r="L129" i="4"/>
  <c r="N129" i="4"/>
  <c r="N133" i="4"/>
  <c r="L133" i="4"/>
  <c r="L135" i="4"/>
  <c r="N135" i="4"/>
  <c r="L137" i="4"/>
  <c r="N137" i="4"/>
  <c r="N141" i="4"/>
  <c r="L141" i="4"/>
  <c r="N143" i="4"/>
  <c r="L143" i="4"/>
  <c r="L145" i="4"/>
  <c r="N145" i="4"/>
  <c r="L149" i="4"/>
  <c r="N149" i="4"/>
  <c r="L151" i="4"/>
  <c r="N151" i="4"/>
  <c r="N157" i="4"/>
  <c r="L157" i="4"/>
  <c r="N159" i="4"/>
  <c r="L159" i="4"/>
  <c r="N127" i="4"/>
  <c r="N37" i="4"/>
  <c r="N14" i="4"/>
  <c r="N116" i="4"/>
  <c r="L116" i="4"/>
  <c r="L152" i="4"/>
  <c r="L88" i="4"/>
  <c r="N70" i="4"/>
  <c r="L70" i="4"/>
  <c r="N84" i="4"/>
  <c r="L84" i="4"/>
  <c r="L144" i="4"/>
  <c r="L80" i="4"/>
  <c r="N26" i="4"/>
  <c r="L58" i="4"/>
  <c r="N58" i="4"/>
  <c r="N72" i="4"/>
  <c r="L72" i="4"/>
  <c r="N156" i="4"/>
  <c r="L156" i="4"/>
  <c r="N52" i="4"/>
  <c r="L52" i="4"/>
  <c r="N101" i="4"/>
  <c r="N132" i="4"/>
  <c r="L132" i="4"/>
  <c r="L136" i="4"/>
  <c r="L64" i="4"/>
  <c r="N10" i="4"/>
  <c r="R10" i="4" s="1"/>
  <c r="N32" i="4"/>
  <c r="L42" i="4"/>
  <c r="N42" i="4"/>
  <c r="N56" i="4"/>
  <c r="L56" i="4"/>
  <c r="N108" i="4"/>
  <c r="L108" i="4"/>
  <c r="N76" i="4"/>
  <c r="L76" i="4"/>
  <c r="N44" i="4"/>
  <c r="L44" i="4"/>
  <c r="L128" i="4"/>
  <c r="L48" i="4"/>
  <c r="N123" i="4"/>
  <c r="N59" i="4"/>
  <c r="N147" i="4"/>
  <c r="N122" i="4"/>
  <c r="N83" i="4"/>
  <c r="N35" i="4"/>
  <c r="N146" i="4"/>
  <c r="N107" i="4"/>
  <c r="N43" i="4"/>
  <c r="N131" i="4"/>
  <c r="N67" i="4"/>
  <c r="L155" i="4"/>
  <c r="L115" i="4"/>
  <c r="L91" i="4"/>
  <c r="L51" i="4"/>
  <c r="N130" i="4"/>
  <c r="L154" i="4"/>
  <c r="H27" i="4"/>
  <c r="J64" i="4"/>
  <c r="J17" i="4"/>
  <c r="H15" i="4"/>
  <c r="H155" i="4"/>
  <c r="K155" i="4" s="1"/>
  <c r="I153" i="4"/>
  <c r="J126" i="4"/>
  <c r="I15" i="4"/>
  <c r="J153" i="4"/>
  <c r="H25" i="4"/>
  <c r="H13" i="4"/>
  <c r="I150" i="4"/>
  <c r="J22" i="4"/>
  <c r="J10" i="4"/>
  <c r="I148" i="4"/>
  <c r="J20" i="4"/>
  <c r="I10" i="4"/>
  <c r="H143" i="4"/>
  <c r="K143" i="4" s="1"/>
  <c r="I20" i="4"/>
  <c r="H157" i="4"/>
  <c r="K157" i="4" s="1"/>
  <c r="H18" i="4"/>
  <c r="I155" i="4"/>
  <c r="J27" i="4"/>
  <c r="I112" i="4"/>
  <c r="J112" i="4"/>
  <c r="H112" i="4"/>
  <c r="K112" i="4" s="1"/>
  <c r="I114" i="4"/>
  <c r="J114" i="4"/>
  <c r="H114" i="4"/>
  <c r="K114" i="4" s="1"/>
  <c r="I110" i="4"/>
  <c r="H110" i="4"/>
  <c r="K110" i="4" s="1"/>
  <c r="J110" i="4"/>
  <c r="I108" i="4"/>
  <c r="H108" i="4"/>
  <c r="K108" i="4" s="1"/>
  <c r="J108" i="4"/>
  <c r="I124" i="4"/>
  <c r="H136" i="4"/>
  <c r="K136" i="4" s="1"/>
  <c r="J136" i="4"/>
  <c r="J146" i="4"/>
  <c r="H31" i="4"/>
  <c r="I31" i="4"/>
  <c r="H33" i="4"/>
  <c r="J33" i="4"/>
  <c r="J37" i="4"/>
  <c r="H37" i="4"/>
  <c r="I39" i="4"/>
  <c r="J39" i="4"/>
  <c r="H41" i="4"/>
  <c r="K41" i="4" s="1"/>
  <c r="I41" i="4"/>
  <c r="J41" i="4"/>
  <c r="H43" i="4"/>
  <c r="K43" i="4" s="1"/>
  <c r="I43" i="4"/>
  <c r="J43" i="4"/>
  <c r="H45" i="4"/>
  <c r="K45" i="4" s="1"/>
  <c r="I45" i="4"/>
  <c r="H47" i="4"/>
  <c r="K47" i="4" s="1"/>
  <c r="J47" i="4"/>
  <c r="J49" i="4"/>
  <c r="H49" i="4"/>
  <c r="K49" i="4" s="1"/>
  <c r="J24" i="4"/>
  <c r="I22" i="4"/>
  <c r="H20" i="4"/>
  <c r="I17" i="4"/>
  <c r="J12" i="4"/>
  <c r="H10" i="4"/>
  <c r="J158" i="4"/>
  <c r="J156" i="4"/>
  <c r="H153" i="4"/>
  <c r="K153" i="4" s="1"/>
  <c r="J151" i="4"/>
  <c r="I146" i="4"/>
  <c r="I144" i="4"/>
  <c r="J138" i="4"/>
  <c r="J124" i="4"/>
  <c r="J117" i="4"/>
  <c r="I49" i="4"/>
  <c r="J35" i="4"/>
  <c r="K35" i="4" s="1"/>
  <c r="L35" i="4" s="1"/>
  <c r="H116" i="4"/>
  <c r="K116" i="4" s="1"/>
  <c r="I116" i="4"/>
  <c r="J116" i="4"/>
  <c r="H150" i="4"/>
  <c r="K150" i="4" s="1"/>
  <c r="J144" i="4"/>
  <c r="I51" i="4"/>
  <c r="J51" i="4"/>
  <c r="H53" i="4"/>
  <c r="K53" i="4" s="1"/>
  <c r="I53" i="4"/>
  <c r="J53" i="4"/>
  <c r="H55" i="4"/>
  <c r="K55" i="4" s="1"/>
  <c r="I55" i="4"/>
  <c r="J55" i="4"/>
  <c r="H57" i="4"/>
  <c r="K57" i="4" s="1"/>
  <c r="J57" i="4"/>
  <c r="I59" i="4"/>
  <c r="I61" i="4"/>
  <c r="J61" i="4"/>
  <c r="H63" i="4"/>
  <c r="K63" i="4" s="1"/>
  <c r="I63" i="4"/>
  <c r="J63" i="4"/>
  <c r="H65" i="4"/>
  <c r="K65" i="4" s="1"/>
  <c r="I65" i="4"/>
  <c r="J65" i="4"/>
  <c r="H67" i="4"/>
  <c r="K67" i="4" s="1"/>
  <c r="I67" i="4"/>
  <c r="I69" i="4"/>
  <c r="J71" i="4"/>
  <c r="H71" i="4"/>
  <c r="K71" i="4" s="1"/>
  <c r="H73" i="4"/>
  <c r="K73" i="4" s="1"/>
  <c r="I73" i="4"/>
  <c r="J73" i="4"/>
  <c r="H75" i="4"/>
  <c r="K75" i="4" s="1"/>
  <c r="I75" i="4"/>
  <c r="J75" i="4"/>
  <c r="H77" i="4"/>
  <c r="K77" i="4" s="1"/>
  <c r="I77" i="4"/>
  <c r="H79" i="4"/>
  <c r="K79" i="4" s="1"/>
  <c r="J79" i="4"/>
  <c r="J81" i="4"/>
  <c r="H81" i="4"/>
  <c r="K81" i="4" s="1"/>
  <c r="I83" i="4"/>
  <c r="J83" i="4"/>
  <c r="H85" i="4"/>
  <c r="K85" i="4" s="1"/>
  <c r="I85" i="4"/>
  <c r="J85" i="4"/>
  <c r="H87" i="4"/>
  <c r="K87" i="4" s="1"/>
  <c r="I87" i="4"/>
  <c r="J87" i="4"/>
  <c r="H89" i="4"/>
  <c r="K89" i="4" s="1"/>
  <c r="J89" i="4"/>
  <c r="J91" i="4"/>
  <c r="H91" i="4"/>
  <c r="K91" i="4" s="1"/>
  <c r="I93" i="4"/>
  <c r="J93" i="4"/>
  <c r="H95" i="4"/>
  <c r="K95" i="4" s="1"/>
  <c r="I95" i="4"/>
  <c r="J95" i="4"/>
  <c r="H97" i="4"/>
  <c r="K97" i="4" s="1"/>
  <c r="I97" i="4"/>
  <c r="J97" i="4"/>
  <c r="H99" i="4"/>
  <c r="K99" i="4" s="1"/>
  <c r="J99" i="4"/>
  <c r="I101" i="4"/>
  <c r="J103" i="4"/>
  <c r="H103" i="4"/>
  <c r="K103" i="4" s="1"/>
  <c r="I105" i="4"/>
  <c r="J105" i="4"/>
  <c r="J26" i="4"/>
  <c r="I24" i="4"/>
  <c r="H22" i="4"/>
  <c r="J19" i="4"/>
  <c r="H17" i="4"/>
  <c r="J14" i="4"/>
  <c r="I12" i="4"/>
  <c r="I158" i="4"/>
  <c r="I156" i="4"/>
  <c r="I151" i="4"/>
  <c r="J149" i="4"/>
  <c r="H146" i="4"/>
  <c r="K146" i="4" s="1"/>
  <c r="H144" i="4"/>
  <c r="K144" i="4" s="1"/>
  <c r="J142" i="4"/>
  <c r="H124" i="4"/>
  <c r="K124" i="4" s="1"/>
  <c r="I89" i="4"/>
  <c r="H69" i="4"/>
  <c r="K69" i="4" s="1"/>
  <c r="H120" i="4"/>
  <c r="K120" i="4" s="1"/>
  <c r="I120" i="4"/>
  <c r="I128" i="4"/>
  <c r="J128" i="4"/>
  <c r="H134" i="4"/>
  <c r="K134" i="4" s="1"/>
  <c r="I134" i="4"/>
  <c r="J134" i="4"/>
  <c r="I140" i="4"/>
  <c r="J140" i="4"/>
  <c r="H148" i="4"/>
  <c r="K148" i="4" s="1"/>
  <c r="H29" i="4"/>
  <c r="I29" i="4"/>
  <c r="J29" i="4"/>
  <c r="I35" i="4"/>
  <c r="H107" i="4"/>
  <c r="K107" i="4" s="1"/>
  <c r="I107" i="4"/>
  <c r="J107" i="4"/>
  <c r="H109" i="4"/>
  <c r="K109" i="4" s="1"/>
  <c r="I109" i="4"/>
  <c r="J109" i="4"/>
  <c r="H111" i="4"/>
  <c r="K111" i="4" s="1"/>
  <c r="I111" i="4"/>
  <c r="J111" i="4"/>
  <c r="H113" i="4"/>
  <c r="K113" i="4" s="1"/>
  <c r="I113" i="4"/>
  <c r="H115" i="4"/>
  <c r="K115" i="4" s="1"/>
  <c r="J115" i="4"/>
  <c r="I26" i="4"/>
  <c r="H24" i="4"/>
  <c r="J21" i="4"/>
  <c r="I19" i="4"/>
  <c r="J16" i="4"/>
  <c r="I14" i="4"/>
  <c r="H12" i="4"/>
  <c r="H158" i="4"/>
  <c r="K158" i="4" s="1"/>
  <c r="H156" i="4"/>
  <c r="K156" i="4" s="1"/>
  <c r="J154" i="4"/>
  <c r="H151" i="4"/>
  <c r="K151" i="4" s="1"/>
  <c r="I149" i="4"/>
  <c r="J147" i="4"/>
  <c r="I142" i="4"/>
  <c r="J101" i="4"/>
  <c r="I81" i="4"/>
  <c r="H61" i="4"/>
  <c r="K61" i="4" s="1"/>
  <c r="J54" i="4"/>
  <c r="H26" i="4"/>
  <c r="J23" i="4"/>
  <c r="I21" i="4"/>
  <c r="H19" i="4"/>
  <c r="I16" i="4"/>
  <c r="H14" i="4"/>
  <c r="J11" i="4"/>
  <c r="J159" i="4"/>
  <c r="I154" i="4"/>
  <c r="J152" i="4"/>
  <c r="H149" i="4"/>
  <c r="K149" i="4" s="1"/>
  <c r="I147" i="4"/>
  <c r="J145" i="4"/>
  <c r="H142" i="4"/>
  <c r="K142" i="4" s="1"/>
  <c r="I136" i="4"/>
  <c r="I115" i="4"/>
  <c r="H101" i="4"/>
  <c r="K101" i="4" s="1"/>
  <c r="J67" i="4"/>
  <c r="I47" i="4"/>
  <c r="I33" i="4"/>
  <c r="H122" i="4"/>
  <c r="K122" i="4" s="1"/>
  <c r="I122" i="4"/>
  <c r="H132" i="4"/>
  <c r="K132" i="4" s="1"/>
  <c r="I132" i="4"/>
  <c r="J132" i="4"/>
  <c r="J119" i="4"/>
  <c r="H119" i="4"/>
  <c r="K119" i="4" s="1"/>
  <c r="H123" i="4"/>
  <c r="K123" i="4" s="1"/>
  <c r="I123" i="4"/>
  <c r="J123" i="4"/>
  <c r="H127" i="4"/>
  <c r="K127" i="4" s="1"/>
  <c r="I127" i="4"/>
  <c r="J127" i="4"/>
  <c r="H131" i="4"/>
  <c r="K131" i="4" s="1"/>
  <c r="J131" i="4"/>
  <c r="I135" i="4"/>
  <c r="J135" i="4"/>
  <c r="H139" i="4"/>
  <c r="K139" i="4" s="1"/>
  <c r="I139" i="4"/>
  <c r="J139" i="4"/>
  <c r="H141" i="4"/>
  <c r="K141" i="4" s="1"/>
  <c r="J28" i="4"/>
  <c r="H28" i="4"/>
  <c r="J30" i="4"/>
  <c r="H30" i="4"/>
  <c r="K30" i="4" s="1"/>
  <c r="L30" i="4" s="1"/>
  <c r="H32" i="4"/>
  <c r="K32" i="4" s="1"/>
  <c r="L32" i="4" s="1"/>
  <c r="I32" i="4"/>
  <c r="J32" i="4"/>
  <c r="H34" i="4"/>
  <c r="I34" i="4"/>
  <c r="J34" i="4"/>
  <c r="H36" i="4"/>
  <c r="I36" i="4"/>
  <c r="J36" i="4"/>
  <c r="H38" i="4"/>
  <c r="K38" i="4" s="1"/>
  <c r="I38" i="4"/>
  <c r="J38" i="4"/>
  <c r="H40" i="4"/>
  <c r="K40" i="4" s="1"/>
  <c r="J40" i="4"/>
  <c r="H42" i="4"/>
  <c r="K42" i="4" s="1"/>
  <c r="J42" i="4"/>
  <c r="J44" i="4"/>
  <c r="H44" i="4"/>
  <c r="K44" i="4" s="1"/>
  <c r="I46" i="4"/>
  <c r="J46" i="4"/>
  <c r="H48" i="4"/>
  <c r="K48" i="4" s="1"/>
  <c r="I48" i="4"/>
  <c r="J48" i="4"/>
  <c r="H50" i="4"/>
  <c r="K50" i="4" s="1"/>
  <c r="I50" i="4"/>
  <c r="J50" i="4"/>
  <c r="J25" i="4"/>
  <c r="I23" i="4"/>
  <c r="H21" i="4"/>
  <c r="J18" i="4"/>
  <c r="H16" i="4"/>
  <c r="J13" i="4"/>
  <c r="I11" i="4"/>
  <c r="I159" i="4"/>
  <c r="J157" i="4"/>
  <c r="H154" i="4"/>
  <c r="K154" i="4" s="1"/>
  <c r="I152" i="4"/>
  <c r="H147" i="4"/>
  <c r="K147" i="4" s="1"/>
  <c r="I145" i="4"/>
  <c r="J143" i="4"/>
  <c r="J141" i="4"/>
  <c r="H135" i="4"/>
  <c r="K135" i="4" s="1"/>
  <c r="H128" i="4"/>
  <c r="K128" i="4" s="1"/>
  <c r="H93" i="4"/>
  <c r="K93" i="4" s="1"/>
  <c r="J59" i="4"/>
  <c r="H46" i="4"/>
  <c r="K46" i="4" s="1"/>
  <c r="H39" i="4"/>
  <c r="K39" i="4" s="1"/>
  <c r="H118" i="4"/>
  <c r="K118" i="4" s="1"/>
  <c r="I118" i="4"/>
  <c r="J118" i="4"/>
  <c r="I126" i="4"/>
  <c r="I130" i="4"/>
  <c r="J130" i="4"/>
  <c r="I138" i="4"/>
  <c r="I117" i="4"/>
  <c r="I121" i="4"/>
  <c r="J121" i="4"/>
  <c r="H125" i="4"/>
  <c r="K125" i="4" s="1"/>
  <c r="I125" i="4"/>
  <c r="J125" i="4"/>
  <c r="H129" i="4"/>
  <c r="K129" i="4" s="1"/>
  <c r="I129" i="4"/>
  <c r="J133" i="4"/>
  <c r="H133" i="4"/>
  <c r="K133" i="4" s="1"/>
  <c r="H137" i="4"/>
  <c r="K137" i="4" s="1"/>
  <c r="I137" i="4"/>
  <c r="J137" i="4"/>
  <c r="H52" i="4"/>
  <c r="K52" i="4" s="1"/>
  <c r="J52" i="4"/>
  <c r="I54" i="4"/>
  <c r="I56" i="4"/>
  <c r="J56" i="4"/>
  <c r="H58" i="4"/>
  <c r="K58" i="4" s="1"/>
  <c r="I58" i="4"/>
  <c r="J58" i="4"/>
  <c r="H60" i="4"/>
  <c r="K60" i="4" s="1"/>
  <c r="I60" i="4"/>
  <c r="J60" i="4"/>
  <c r="H62" i="4"/>
  <c r="K62" i="4" s="1"/>
  <c r="I62" i="4"/>
  <c r="I64" i="4"/>
  <c r="J66" i="4"/>
  <c r="H66" i="4"/>
  <c r="K66" i="4" s="1"/>
  <c r="H68" i="4"/>
  <c r="K68" i="4" s="1"/>
  <c r="I68" i="4"/>
  <c r="J68" i="4"/>
  <c r="H70" i="4"/>
  <c r="K70" i="4" s="1"/>
  <c r="I70" i="4"/>
  <c r="J70" i="4"/>
  <c r="H72" i="4"/>
  <c r="K72" i="4" s="1"/>
  <c r="I72" i="4"/>
  <c r="H74" i="4"/>
  <c r="K74" i="4" s="1"/>
  <c r="J74" i="4"/>
  <c r="J76" i="4"/>
  <c r="H76" i="4"/>
  <c r="K76" i="4" s="1"/>
  <c r="I78" i="4"/>
  <c r="J78" i="4"/>
  <c r="H80" i="4"/>
  <c r="K80" i="4" s="1"/>
  <c r="I80" i="4"/>
  <c r="J80" i="4"/>
  <c r="H82" i="4"/>
  <c r="K82" i="4" s="1"/>
  <c r="I82" i="4"/>
  <c r="J82" i="4"/>
  <c r="H84" i="4"/>
  <c r="K84" i="4" s="1"/>
  <c r="J84" i="4"/>
  <c r="I86" i="4"/>
  <c r="I88" i="4"/>
  <c r="J88" i="4"/>
  <c r="H90" i="4"/>
  <c r="K90" i="4" s="1"/>
  <c r="I90" i="4"/>
  <c r="J90" i="4"/>
  <c r="H92" i="4"/>
  <c r="K92" i="4" s="1"/>
  <c r="I92" i="4"/>
  <c r="H94" i="4"/>
  <c r="K94" i="4" s="1"/>
  <c r="J94" i="4"/>
  <c r="J96" i="4"/>
  <c r="H96" i="4"/>
  <c r="K96" i="4" s="1"/>
  <c r="I98" i="4"/>
  <c r="J98" i="4"/>
  <c r="H100" i="4"/>
  <c r="K100" i="4" s="1"/>
  <c r="I100" i="4"/>
  <c r="J100" i="4"/>
  <c r="H102" i="4"/>
  <c r="K102" i="4" s="1"/>
  <c r="I102" i="4"/>
  <c r="J102" i="4"/>
  <c r="H104" i="4"/>
  <c r="K104" i="4" s="1"/>
  <c r="I104" i="4"/>
  <c r="H106" i="4"/>
  <c r="K106" i="4" s="1"/>
  <c r="I106" i="4"/>
  <c r="I27" i="4"/>
  <c r="I25" i="4"/>
  <c r="H23" i="4"/>
  <c r="I18" i="4"/>
  <c r="J15" i="4"/>
  <c r="I13" i="4"/>
  <c r="H11" i="4"/>
  <c r="H159" i="4"/>
  <c r="K159" i="4" s="1"/>
  <c r="I157" i="4"/>
  <c r="J155" i="4"/>
  <c r="H152" i="4"/>
  <c r="K152" i="4" s="1"/>
  <c r="J150" i="4"/>
  <c r="J148" i="4"/>
  <c r="H145" i="4"/>
  <c r="K145" i="4" s="1"/>
  <c r="I143" i="4"/>
  <c r="I141" i="4"/>
  <c r="J120" i="4"/>
  <c r="J113" i="4"/>
  <c r="J106" i="4"/>
  <c r="I99" i="4"/>
  <c r="J92" i="4"/>
  <c r="H86" i="4"/>
  <c r="K86" i="4" s="1"/>
  <c r="I79" i="4"/>
  <c r="J72" i="4"/>
  <c r="H59" i="4"/>
  <c r="K59" i="4" s="1"/>
  <c r="I52" i="4"/>
  <c r="J45" i="4"/>
  <c r="J31" i="4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8" i="1"/>
  <c r="B8" i="1" s="1"/>
  <c r="K33" i="4" l="1"/>
  <c r="L33" i="4" s="1"/>
  <c r="K36" i="4"/>
  <c r="L36" i="4" s="1"/>
  <c r="K31" i="4"/>
  <c r="L31" i="4" s="1"/>
  <c r="K34" i="4"/>
  <c r="L34" i="4" s="1"/>
  <c r="K37" i="4"/>
  <c r="L37" i="4" s="1"/>
  <c r="O22" i="4"/>
  <c r="K29" i="4"/>
  <c r="L29" i="4" s="1"/>
  <c r="D150" i="2"/>
  <c r="E150" i="2" s="1"/>
  <c r="G150" i="2"/>
  <c r="D142" i="2"/>
  <c r="E142" i="2" s="1"/>
  <c r="G142" i="2"/>
  <c r="D57" i="2"/>
  <c r="E57" i="2" s="1"/>
  <c r="G57" i="2"/>
  <c r="D161" i="2"/>
  <c r="E161" i="2" s="1"/>
  <c r="G161" i="2"/>
  <c r="D158" i="2"/>
  <c r="E158" i="2" s="1"/>
  <c r="G158" i="2"/>
  <c r="D160" i="2"/>
  <c r="E160" i="2" s="1"/>
  <c r="G160" i="2"/>
  <c r="D70" i="2"/>
  <c r="E70" i="2" s="1"/>
  <c r="G70" i="2"/>
  <c r="D121" i="2"/>
  <c r="E121" i="2" s="1"/>
  <c r="G121" i="2"/>
  <c r="F160" i="2"/>
  <c r="J160" i="2" s="1"/>
  <c r="K160" i="2" s="1"/>
  <c r="H160" i="2"/>
  <c r="I160" i="2" s="1"/>
  <c r="F161" i="2"/>
  <c r="J161" i="2" s="1"/>
  <c r="K161" i="2" s="1"/>
  <c r="H161" i="2"/>
  <c r="I161" i="2" s="1"/>
  <c r="D86" i="2"/>
  <c r="E86" i="2" s="1"/>
  <c r="G86" i="2"/>
  <c r="F121" i="2"/>
  <c r="J121" i="2" s="1"/>
  <c r="K121" i="2" s="1"/>
  <c r="H121" i="2"/>
  <c r="I121" i="2" s="1"/>
  <c r="D54" i="2"/>
  <c r="E54" i="2" s="1"/>
  <c r="G54" i="2"/>
  <c r="H57" i="2"/>
  <c r="I57" i="2" s="1"/>
  <c r="F57" i="2"/>
  <c r="J57" i="2" s="1"/>
  <c r="K57" i="2" s="1"/>
  <c r="D102" i="2"/>
  <c r="E102" i="2" s="1"/>
  <c r="G102" i="2"/>
  <c r="D94" i="2"/>
  <c r="E94" i="2" s="1"/>
  <c r="G94" i="2"/>
  <c r="D97" i="2"/>
  <c r="E97" i="2" s="1"/>
  <c r="G97" i="2"/>
  <c r="D118" i="2"/>
  <c r="E118" i="2" s="1"/>
  <c r="G118" i="2"/>
  <c r="D110" i="2"/>
  <c r="E110" i="2" s="1"/>
  <c r="G110" i="2"/>
  <c r="F97" i="2"/>
  <c r="J97" i="2" s="1"/>
  <c r="K97" i="2" s="1"/>
  <c r="H97" i="2"/>
  <c r="I97" i="2" s="1"/>
  <c r="D134" i="2"/>
  <c r="E134" i="2" s="1"/>
  <c r="G134" i="2"/>
  <c r="D126" i="2"/>
  <c r="E126" i="2" s="1"/>
  <c r="G126" i="2"/>
  <c r="K11" i="4"/>
  <c r="K22" i="4"/>
  <c r="L22" i="4" s="1"/>
  <c r="K28" i="4"/>
  <c r="L28" i="4" s="1"/>
  <c r="O21" i="4"/>
  <c r="O13" i="4"/>
  <c r="R122" i="4"/>
  <c r="B128" i="2" s="1"/>
  <c r="S122" i="4"/>
  <c r="C128" i="2" s="1"/>
  <c r="O122" i="4"/>
  <c r="R101" i="4"/>
  <c r="B107" i="2" s="1"/>
  <c r="S101" i="4"/>
  <c r="C107" i="2" s="1"/>
  <c r="O101" i="4"/>
  <c r="R145" i="4"/>
  <c r="B151" i="2" s="1"/>
  <c r="S145" i="4"/>
  <c r="C151" i="2" s="1"/>
  <c r="O145" i="4"/>
  <c r="R97" i="4"/>
  <c r="B103" i="2" s="1"/>
  <c r="S97" i="4"/>
  <c r="C103" i="2" s="1"/>
  <c r="O97" i="4"/>
  <c r="R67" i="4"/>
  <c r="B73" i="2" s="1"/>
  <c r="S67" i="4"/>
  <c r="C73" i="2" s="1"/>
  <c r="O67" i="4"/>
  <c r="R111" i="4"/>
  <c r="B117" i="2" s="1"/>
  <c r="O111" i="4"/>
  <c r="S111" i="4"/>
  <c r="C117" i="2" s="1"/>
  <c r="O16" i="4"/>
  <c r="R75" i="4"/>
  <c r="B81" i="2" s="1"/>
  <c r="S75" i="4"/>
  <c r="C81" i="2" s="1"/>
  <c r="O75" i="4"/>
  <c r="R147" i="4"/>
  <c r="B153" i="2" s="1"/>
  <c r="S147" i="4"/>
  <c r="C153" i="2" s="1"/>
  <c r="O147" i="4"/>
  <c r="O26" i="4"/>
  <c r="R131" i="4"/>
  <c r="B137" i="2" s="1"/>
  <c r="S131" i="4"/>
  <c r="C137" i="2" s="1"/>
  <c r="O131" i="4"/>
  <c r="R59" i="4"/>
  <c r="B65" i="2" s="1"/>
  <c r="S59" i="4"/>
  <c r="C65" i="2" s="1"/>
  <c r="O59" i="4"/>
  <c r="O32" i="4"/>
  <c r="R52" i="4"/>
  <c r="B58" i="2" s="1"/>
  <c r="S52" i="4"/>
  <c r="C58" i="2" s="1"/>
  <c r="O52" i="4"/>
  <c r="R119" i="4"/>
  <c r="B125" i="2" s="1"/>
  <c r="O119" i="4"/>
  <c r="S119" i="4"/>
  <c r="C125" i="2" s="1"/>
  <c r="R109" i="4"/>
  <c r="B115" i="2" s="1"/>
  <c r="S109" i="4"/>
  <c r="C115" i="2" s="1"/>
  <c r="O109" i="4"/>
  <c r="R81" i="4"/>
  <c r="B87" i="2" s="1"/>
  <c r="S81" i="4"/>
  <c r="C87" i="2" s="1"/>
  <c r="O81" i="4"/>
  <c r="R57" i="4"/>
  <c r="B63" i="2" s="1"/>
  <c r="O57" i="4"/>
  <c r="S57" i="4"/>
  <c r="C63" i="2" s="1"/>
  <c r="R47" i="4"/>
  <c r="B53" i="2" s="1"/>
  <c r="O47" i="4"/>
  <c r="S47" i="4"/>
  <c r="C53" i="2" s="1"/>
  <c r="O33" i="4"/>
  <c r="R94" i="4"/>
  <c r="B100" i="2" s="1"/>
  <c r="S94" i="4"/>
  <c r="C100" i="2" s="1"/>
  <c r="O94" i="4"/>
  <c r="R60" i="4"/>
  <c r="B66" i="2" s="1"/>
  <c r="O60" i="4"/>
  <c r="S60" i="4"/>
  <c r="C66" i="2" s="1"/>
  <c r="R98" i="4"/>
  <c r="B104" i="2" s="1"/>
  <c r="S98" i="4"/>
  <c r="C104" i="2" s="1"/>
  <c r="O98" i="4"/>
  <c r="R66" i="4"/>
  <c r="B72" i="2" s="1"/>
  <c r="S66" i="4"/>
  <c r="C72" i="2" s="1"/>
  <c r="O66" i="4"/>
  <c r="R63" i="4"/>
  <c r="B69" i="2" s="1"/>
  <c r="O63" i="4"/>
  <c r="S63" i="4"/>
  <c r="C69" i="2" s="1"/>
  <c r="O20" i="4"/>
  <c r="R106" i="4"/>
  <c r="B112" i="2" s="1"/>
  <c r="S106" i="4"/>
  <c r="C112" i="2" s="1"/>
  <c r="O106" i="4"/>
  <c r="R139" i="4"/>
  <c r="B145" i="2" s="1"/>
  <c r="S139" i="4"/>
  <c r="C145" i="2" s="1"/>
  <c r="O139" i="4"/>
  <c r="R138" i="4"/>
  <c r="B144" i="2" s="1"/>
  <c r="S138" i="4"/>
  <c r="C144" i="2" s="1"/>
  <c r="O138" i="4"/>
  <c r="R43" i="4"/>
  <c r="B49" i="2" s="1"/>
  <c r="S43" i="4"/>
  <c r="C49" i="2" s="1"/>
  <c r="O43" i="4"/>
  <c r="R123" i="4"/>
  <c r="B129" i="2" s="1"/>
  <c r="S123" i="4"/>
  <c r="C129" i="2" s="1"/>
  <c r="O123" i="4"/>
  <c r="R108" i="4"/>
  <c r="B114" i="2" s="1"/>
  <c r="S108" i="4"/>
  <c r="C114" i="2" s="1"/>
  <c r="O108" i="4"/>
  <c r="O10" i="4"/>
  <c r="R157" i="4"/>
  <c r="B163" i="2" s="1"/>
  <c r="S157" i="4"/>
  <c r="C163" i="2" s="1"/>
  <c r="O157" i="4"/>
  <c r="R143" i="4"/>
  <c r="B149" i="2" s="1"/>
  <c r="O143" i="4"/>
  <c r="S143" i="4"/>
  <c r="C149" i="2" s="1"/>
  <c r="R133" i="4"/>
  <c r="B139" i="2" s="1"/>
  <c r="S133" i="4"/>
  <c r="C139" i="2" s="1"/>
  <c r="O133" i="4"/>
  <c r="R95" i="4"/>
  <c r="B101" i="2" s="1"/>
  <c r="O95" i="4"/>
  <c r="S95" i="4"/>
  <c r="C101" i="2" s="1"/>
  <c r="R71" i="4"/>
  <c r="B77" i="2" s="1"/>
  <c r="O71" i="4"/>
  <c r="S71" i="4"/>
  <c r="C77" i="2" s="1"/>
  <c r="R74" i="4"/>
  <c r="B80" i="2" s="1"/>
  <c r="S74" i="4"/>
  <c r="C80" i="2" s="1"/>
  <c r="O74" i="4"/>
  <c r="R158" i="4"/>
  <c r="B164" i="2" s="1"/>
  <c r="S158" i="4"/>
  <c r="C164" i="2" s="1"/>
  <c r="O158" i="4"/>
  <c r="R54" i="4"/>
  <c r="B60" i="2" s="1"/>
  <c r="S54" i="4"/>
  <c r="C60" i="2" s="1"/>
  <c r="O54" i="4"/>
  <c r="R135" i="4"/>
  <c r="B141" i="2" s="1"/>
  <c r="O135" i="4"/>
  <c r="S135" i="4"/>
  <c r="C141" i="2" s="1"/>
  <c r="R73" i="4"/>
  <c r="B79" i="2" s="1"/>
  <c r="O73" i="4"/>
  <c r="S73" i="4"/>
  <c r="C79" i="2" s="1"/>
  <c r="R78" i="4"/>
  <c r="B84" i="2" s="1"/>
  <c r="S78" i="4"/>
  <c r="C84" i="2" s="1"/>
  <c r="O78" i="4"/>
  <c r="R126" i="4"/>
  <c r="B132" i="2" s="1"/>
  <c r="S126" i="4"/>
  <c r="C132" i="2" s="1"/>
  <c r="O126" i="4"/>
  <c r="O28" i="4"/>
  <c r="R130" i="4"/>
  <c r="B136" i="2" s="1"/>
  <c r="S130" i="4"/>
  <c r="C136" i="2" s="1"/>
  <c r="O130" i="4"/>
  <c r="R107" i="4"/>
  <c r="B113" i="2" s="1"/>
  <c r="S107" i="4"/>
  <c r="C113" i="2" s="1"/>
  <c r="O107" i="4"/>
  <c r="R156" i="4"/>
  <c r="B162" i="2" s="1"/>
  <c r="O156" i="4"/>
  <c r="S156" i="4"/>
  <c r="C162" i="2" s="1"/>
  <c r="R116" i="4"/>
  <c r="B122" i="2" s="1"/>
  <c r="S116" i="4"/>
  <c r="C122" i="2" s="1"/>
  <c r="O116" i="4"/>
  <c r="R151" i="4"/>
  <c r="B157" i="2" s="1"/>
  <c r="O151" i="4"/>
  <c r="S151" i="4"/>
  <c r="C157" i="2" s="1"/>
  <c r="R129" i="4"/>
  <c r="B135" i="2" s="1"/>
  <c r="S129" i="4"/>
  <c r="C135" i="2" s="1"/>
  <c r="O129" i="4"/>
  <c r="R105" i="4"/>
  <c r="B111" i="2" s="1"/>
  <c r="O105" i="4"/>
  <c r="S105" i="4"/>
  <c r="C111" i="2" s="1"/>
  <c r="R79" i="4"/>
  <c r="B85" i="2" s="1"/>
  <c r="O79" i="4"/>
  <c r="S79" i="4"/>
  <c r="C85" i="2" s="1"/>
  <c r="R45" i="4"/>
  <c r="B51" i="2" s="1"/>
  <c r="S45" i="4"/>
  <c r="C51" i="2" s="1"/>
  <c r="O45" i="4"/>
  <c r="O31" i="4"/>
  <c r="R92" i="4"/>
  <c r="B98" i="2" s="1"/>
  <c r="O92" i="4"/>
  <c r="S92" i="4"/>
  <c r="C98" i="2" s="1"/>
  <c r="O12" i="4"/>
  <c r="R114" i="4"/>
  <c r="B120" i="2" s="1"/>
  <c r="S114" i="4"/>
  <c r="C120" i="2" s="1"/>
  <c r="O114" i="4"/>
  <c r="R146" i="4"/>
  <c r="B152" i="2" s="1"/>
  <c r="S146" i="4"/>
  <c r="C152" i="2" s="1"/>
  <c r="O146" i="4"/>
  <c r="R84" i="4"/>
  <c r="B90" i="2" s="1"/>
  <c r="S84" i="4"/>
  <c r="C90" i="2" s="1"/>
  <c r="O84" i="4"/>
  <c r="O14" i="4"/>
  <c r="R141" i="4"/>
  <c r="B147" i="2" s="1"/>
  <c r="S141" i="4"/>
  <c r="C147" i="2" s="1"/>
  <c r="O141" i="4"/>
  <c r="R117" i="4"/>
  <c r="B123" i="2" s="1"/>
  <c r="S117" i="4"/>
  <c r="C123" i="2" s="1"/>
  <c r="O117" i="4"/>
  <c r="R93" i="4"/>
  <c r="B99" i="2" s="1"/>
  <c r="S93" i="4"/>
  <c r="C99" i="2" s="1"/>
  <c r="O93" i="4"/>
  <c r="R69" i="4"/>
  <c r="B75" i="2" s="1"/>
  <c r="S69" i="4"/>
  <c r="C75" i="2" s="1"/>
  <c r="O69" i="4"/>
  <c r="R55" i="4"/>
  <c r="B61" i="2" s="1"/>
  <c r="O55" i="4"/>
  <c r="S55" i="4"/>
  <c r="C61" i="2" s="1"/>
  <c r="R150" i="4"/>
  <c r="B156" i="2" s="1"/>
  <c r="S150" i="4"/>
  <c r="C156" i="2" s="1"/>
  <c r="O150" i="4"/>
  <c r="R90" i="4"/>
  <c r="B96" i="2" s="1"/>
  <c r="S90" i="4"/>
  <c r="C96" i="2" s="1"/>
  <c r="O90" i="4"/>
  <c r="R46" i="4"/>
  <c r="B52" i="2" s="1"/>
  <c r="S46" i="4"/>
  <c r="C52" i="2" s="1"/>
  <c r="O46" i="4"/>
  <c r="O36" i="4"/>
  <c r="R148" i="4"/>
  <c r="B154" i="2" s="1"/>
  <c r="S148" i="4"/>
  <c r="C154" i="2" s="1"/>
  <c r="O148" i="4"/>
  <c r="R102" i="4"/>
  <c r="B108" i="2" s="1"/>
  <c r="S102" i="4"/>
  <c r="C108" i="2" s="1"/>
  <c r="O102" i="4"/>
  <c r="R40" i="4"/>
  <c r="B46" i="2" s="1"/>
  <c r="O40" i="4"/>
  <c r="S40" i="4"/>
  <c r="C46" i="2" s="1"/>
  <c r="R153" i="4"/>
  <c r="B159" i="2" s="1"/>
  <c r="O153" i="4"/>
  <c r="S153" i="4"/>
  <c r="C159" i="2" s="1"/>
  <c r="R70" i="4"/>
  <c r="B76" i="2" s="1"/>
  <c r="S70" i="4"/>
  <c r="C76" i="2" s="1"/>
  <c r="O70" i="4"/>
  <c r="R121" i="4"/>
  <c r="B127" i="2" s="1"/>
  <c r="O121" i="4"/>
  <c r="S121" i="4"/>
  <c r="C127" i="2" s="1"/>
  <c r="R110" i="4"/>
  <c r="B116" i="2" s="1"/>
  <c r="S110" i="4"/>
  <c r="C116" i="2" s="1"/>
  <c r="O110" i="4"/>
  <c r="R76" i="4"/>
  <c r="B82" i="2" s="1"/>
  <c r="S76" i="4"/>
  <c r="C82" i="2" s="1"/>
  <c r="O76" i="4"/>
  <c r="R159" i="4"/>
  <c r="B165" i="2" s="1"/>
  <c r="O159" i="4"/>
  <c r="S159" i="4"/>
  <c r="C165" i="2" s="1"/>
  <c r="R118" i="4"/>
  <c r="B124" i="2" s="1"/>
  <c r="S118" i="4"/>
  <c r="C124" i="2" s="1"/>
  <c r="O118" i="4"/>
  <c r="R124" i="4"/>
  <c r="B130" i="2" s="1"/>
  <c r="O124" i="4"/>
  <c r="S124" i="4"/>
  <c r="C130" i="2" s="1"/>
  <c r="O35" i="4"/>
  <c r="R56" i="4"/>
  <c r="B62" i="2" s="1"/>
  <c r="O56" i="4"/>
  <c r="S56" i="4"/>
  <c r="C62" i="2" s="1"/>
  <c r="R72" i="4"/>
  <c r="B78" i="2" s="1"/>
  <c r="O72" i="4"/>
  <c r="S72" i="4"/>
  <c r="C78" i="2" s="1"/>
  <c r="O37" i="4"/>
  <c r="R149" i="4"/>
  <c r="B155" i="2" s="1"/>
  <c r="S149" i="4"/>
  <c r="C155" i="2" s="1"/>
  <c r="O149" i="4"/>
  <c r="R137" i="4"/>
  <c r="B143" i="2" s="1"/>
  <c r="O137" i="4"/>
  <c r="S137" i="4"/>
  <c r="C143" i="2" s="1"/>
  <c r="R113" i="4"/>
  <c r="B119" i="2" s="1"/>
  <c r="S113" i="4"/>
  <c r="C119" i="2" s="1"/>
  <c r="O113" i="4"/>
  <c r="R87" i="4"/>
  <c r="B93" i="2" s="1"/>
  <c r="O87" i="4"/>
  <c r="S87" i="4"/>
  <c r="C93" i="2" s="1"/>
  <c r="R65" i="4"/>
  <c r="B71" i="2" s="1"/>
  <c r="S65" i="4"/>
  <c r="C71" i="2" s="1"/>
  <c r="O65" i="4"/>
  <c r="R41" i="4"/>
  <c r="B47" i="2" s="1"/>
  <c r="O41" i="4"/>
  <c r="S41" i="4"/>
  <c r="C47" i="2" s="1"/>
  <c r="O29" i="4"/>
  <c r="R38" i="4"/>
  <c r="B44" i="2" s="1"/>
  <c r="S38" i="4"/>
  <c r="C44" i="2" s="1"/>
  <c r="O38" i="4"/>
  <c r="R140" i="4"/>
  <c r="B146" i="2" s="1"/>
  <c r="S140" i="4"/>
  <c r="C146" i="2" s="1"/>
  <c r="O140" i="4"/>
  <c r="R82" i="4"/>
  <c r="B88" i="2" s="1"/>
  <c r="S82" i="4"/>
  <c r="C88" i="2" s="1"/>
  <c r="O82" i="4"/>
  <c r="O34" i="4"/>
  <c r="R89" i="4"/>
  <c r="B95" i="2" s="1"/>
  <c r="O89" i="4"/>
  <c r="S89" i="4"/>
  <c r="C95" i="2" s="1"/>
  <c r="R49" i="4"/>
  <c r="B55" i="2" s="1"/>
  <c r="S49" i="4"/>
  <c r="C55" i="2" s="1"/>
  <c r="O49" i="4"/>
  <c r="O18" i="4"/>
  <c r="R85" i="4"/>
  <c r="B91" i="2" s="1"/>
  <c r="S85" i="4"/>
  <c r="C91" i="2" s="1"/>
  <c r="O85" i="4"/>
  <c r="R61" i="4"/>
  <c r="B67" i="2" s="1"/>
  <c r="S61" i="4"/>
  <c r="C67" i="2" s="1"/>
  <c r="O61" i="4"/>
  <c r="R39" i="4"/>
  <c r="B45" i="2" s="1"/>
  <c r="O39" i="4"/>
  <c r="S39" i="4"/>
  <c r="C45" i="2" s="1"/>
  <c r="R100" i="4"/>
  <c r="B106" i="2" s="1"/>
  <c r="S100" i="4"/>
  <c r="C106" i="2" s="1"/>
  <c r="O100" i="4"/>
  <c r="R62" i="4"/>
  <c r="B68" i="2" s="1"/>
  <c r="S62" i="4"/>
  <c r="C68" i="2" s="1"/>
  <c r="O62" i="4"/>
  <c r="R83" i="4"/>
  <c r="B89" i="2" s="1"/>
  <c r="S83" i="4"/>
  <c r="C89" i="2" s="1"/>
  <c r="O83" i="4"/>
  <c r="R44" i="4"/>
  <c r="B50" i="2" s="1"/>
  <c r="S44" i="4"/>
  <c r="C50" i="2" s="1"/>
  <c r="O44" i="4"/>
  <c r="R42" i="4"/>
  <c r="B48" i="2" s="1"/>
  <c r="S42" i="4"/>
  <c r="C48" i="2" s="1"/>
  <c r="O42" i="4"/>
  <c r="R132" i="4"/>
  <c r="B138" i="2" s="1"/>
  <c r="S132" i="4"/>
  <c r="C138" i="2" s="1"/>
  <c r="O132" i="4"/>
  <c r="R58" i="4"/>
  <c r="B64" i="2" s="1"/>
  <c r="S58" i="4"/>
  <c r="C64" i="2" s="1"/>
  <c r="O58" i="4"/>
  <c r="R127" i="4"/>
  <c r="B133" i="2" s="1"/>
  <c r="O127" i="4"/>
  <c r="S127" i="4"/>
  <c r="C133" i="2" s="1"/>
  <c r="R125" i="4"/>
  <c r="B131" i="2" s="1"/>
  <c r="S125" i="4"/>
  <c r="C131" i="2" s="1"/>
  <c r="O125" i="4"/>
  <c r="R103" i="4"/>
  <c r="B109" i="2" s="1"/>
  <c r="O103" i="4"/>
  <c r="S103" i="4"/>
  <c r="C109" i="2" s="1"/>
  <c r="R77" i="4"/>
  <c r="B83" i="2" s="1"/>
  <c r="S77" i="4"/>
  <c r="C83" i="2" s="1"/>
  <c r="O77" i="4"/>
  <c r="R53" i="4"/>
  <c r="B59" i="2" s="1"/>
  <c r="S53" i="4"/>
  <c r="C59" i="2" s="1"/>
  <c r="O53" i="4"/>
  <c r="O24" i="4"/>
  <c r="R50" i="4"/>
  <c r="B56" i="2" s="1"/>
  <c r="S50" i="4"/>
  <c r="C56" i="2" s="1"/>
  <c r="O50" i="4"/>
  <c r="R134" i="4"/>
  <c r="B140" i="2" s="1"/>
  <c r="S134" i="4"/>
  <c r="C140" i="2" s="1"/>
  <c r="O134" i="4"/>
  <c r="O30" i="4"/>
  <c r="R68" i="4"/>
  <c r="B74" i="2" s="1"/>
  <c r="S68" i="4"/>
  <c r="C74" i="2" s="1"/>
  <c r="O68" i="4"/>
  <c r="R142" i="4"/>
  <c r="B148" i="2" s="1"/>
  <c r="S142" i="4"/>
  <c r="C148" i="2" s="1"/>
  <c r="O142" i="4"/>
  <c r="R86" i="4"/>
  <c r="B92" i="2" s="1"/>
  <c r="S86" i="4"/>
  <c r="C92" i="2" s="1"/>
  <c r="O86" i="4"/>
  <c r="R99" i="4"/>
  <c r="B105" i="2" s="1"/>
  <c r="S99" i="4"/>
  <c r="C105" i="2" s="1"/>
  <c r="O99" i="4"/>
  <c r="N17" i="4"/>
  <c r="N15" i="4"/>
  <c r="N11" i="4"/>
  <c r="R11" i="4" s="1"/>
  <c r="L11" i="4"/>
  <c r="N23" i="4"/>
  <c r="N19" i="4"/>
  <c r="N27" i="4"/>
  <c r="N25" i="4"/>
  <c r="K24" i="4"/>
  <c r="L24" i="4" s="1"/>
  <c r="K20" i="4"/>
  <c r="L20" i="4" s="1"/>
  <c r="K21" i="4"/>
  <c r="L21" i="4" s="1"/>
  <c r="K15" i="4"/>
  <c r="L15" i="4" s="1"/>
  <c r="K17" i="4"/>
  <c r="L17" i="4" s="1"/>
  <c r="K18" i="4"/>
  <c r="L18" i="4" s="1"/>
  <c r="K12" i="4"/>
  <c r="K25" i="4"/>
  <c r="L25" i="4" s="1"/>
  <c r="K23" i="4"/>
  <c r="L23" i="4" s="1"/>
  <c r="K10" i="4"/>
  <c r="L10" i="4" s="1"/>
  <c r="K27" i="4"/>
  <c r="L27" i="4" s="1"/>
  <c r="K13" i="4"/>
  <c r="L13" i="4" s="1"/>
  <c r="K26" i="4"/>
  <c r="L26" i="4" s="1"/>
  <c r="M118" i="4"/>
  <c r="M53" i="4"/>
  <c r="M64" i="4"/>
  <c r="M109" i="4"/>
  <c r="K14" i="4"/>
  <c r="L14" i="4" s="1"/>
  <c r="K16" i="4"/>
  <c r="K19" i="4"/>
  <c r="L19" i="4" s="1"/>
  <c r="M90" i="4"/>
  <c r="F64" i="2" l="1"/>
  <c r="J64" i="2" s="1"/>
  <c r="K64" i="2" s="1"/>
  <c r="H64" i="2"/>
  <c r="I64" i="2" s="1"/>
  <c r="F148" i="2"/>
  <c r="J148" i="2" s="1"/>
  <c r="K148" i="2" s="1"/>
  <c r="H148" i="2"/>
  <c r="I148" i="2" s="1"/>
  <c r="D106" i="2"/>
  <c r="E106" i="2" s="1"/>
  <c r="G106" i="2"/>
  <c r="H78" i="2"/>
  <c r="I78" i="2" s="1"/>
  <c r="F78" i="2"/>
  <c r="J78" i="2" s="1"/>
  <c r="K78" i="2" s="1"/>
  <c r="H127" i="2"/>
  <c r="I127" i="2" s="1"/>
  <c r="F127" i="2"/>
  <c r="J127" i="2" s="1"/>
  <c r="K127" i="2" s="1"/>
  <c r="D75" i="2"/>
  <c r="E75" i="2" s="1"/>
  <c r="G75" i="2"/>
  <c r="F149" i="2"/>
  <c r="J149" i="2" s="1"/>
  <c r="K149" i="2" s="1"/>
  <c r="H149" i="2"/>
  <c r="I149" i="2" s="1"/>
  <c r="D65" i="2"/>
  <c r="E65" i="2" s="1"/>
  <c r="G65" i="2"/>
  <c r="F151" i="2"/>
  <c r="J151" i="2" s="1"/>
  <c r="K151" i="2" s="1"/>
  <c r="H151" i="2"/>
  <c r="I151" i="2" s="1"/>
  <c r="D105" i="2"/>
  <c r="E105" i="2" s="1"/>
  <c r="G105" i="2"/>
  <c r="H95" i="2"/>
  <c r="I95" i="2" s="1"/>
  <c r="F95" i="2"/>
  <c r="J95" i="2" s="1"/>
  <c r="K95" i="2" s="1"/>
  <c r="D155" i="2"/>
  <c r="E155" i="2" s="1"/>
  <c r="G155" i="2"/>
  <c r="H46" i="2"/>
  <c r="I46" i="2" s="1"/>
  <c r="F46" i="2"/>
  <c r="J46" i="2" s="1"/>
  <c r="K46" i="2" s="1"/>
  <c r="F152" i="2"/>
  <c r="J152" i="2" s="1"/>
  <c r="K152" i="2" s="1"/>
  <c r="H152" i="2"/>
  <c r="I152" i="2" s="1"/>
  <c r="F85" i="2"/>
  <c r="J85" i="2" s="1"/>
  <c r="K85" i="2" s="1"/>
  <c r="H85" i="2"/>
  <c r="I85" i="2" s="1"/>
  <c r="D141" i="2"/>
  <c r="E141" i="2" s="1"/>
  <c r="G141" i="2"/>
  <c r="F164" i="2"/>
  <c r="J164" i="2" s="1"/>
  <c r="K164" i="2" s="1"/>
  <c r="H164" i="2"/>
  <c r="I164" i="2" s="1"/>
  <c r="D129" i="2"/>
  <c r="E129" i="2" s="1"/>
  <c r="G129" i="2"/>
  <c r="D66" i="2"/>
  <c r="E66" i="2" s="1"/>
  <c r="G66" i="2"/>
  <c r="D87" i="2"/>
  <c r="E87" i="2" s="1"/>
  <c r="G87" i="2"/>
  <c r="F65" i="2"/>
  <c r="J65" i="2" s="1"/>
  <c r="K65" i="2" s="1"/>
  <c r="H65" i="2"/>
  <c r="I65" i="2" s="1"/>
  <c r="D73" i="2"/>
  <c r="E73" i="2" s="1"/>
  <c r="G73" i="2"/>
  <c r="F105" i="2"/>
  <c r="J105" i="2" s="1"/>
  <c r="K105" i="2" s="1"/>
  <c r="H105" i="2"/>
  <c r="I105" i="2" s="1"/>
  <c r="D74" i="2"/>
  <c r="E74" i="2" s="1"/>
  <c r="G74" i="2"/>
  <c r="D83" i="2"/>
  <c r="E83" i="2" s="1"/>
  <c r="G83" i="2"/>
  <c r="D133" i="2"/>
  <c r="E133" i="2" s="1"/>
  <c r="G133" i="2"/>
  <c r="F138" i="2"/>
  <c r="J138" i="2" s="1"/>
  <c r="K138" i="2" s="1"/>
  <c r="H138" i="2"/>
  <c r="I138" i="2" s="1"/>
  <c r="D89" i="2"/>
  <c r="E89" i="2" s="1"/>
  <c r="G89" i="2"/>
  <c r="D45" i="2"/>
  <c r="E45" i="2" s="1"/>
  <c r="G45" i="2"/>
  <c r="F91" i="2"/>
  <c r="J91" i="2" s="1"/>
  <c r="K91" i="2" s="1"/>
  <c r="H91" i="2"/>
  <c r="I91" i="2" s="1"/>
  <c r="H146" i="2"/>
  <c r="I146" i="2" s="1"/>
  <c r="F146" i="2"/>
  <c r="J146" i="2" s="1"/>
  <c r="K146" i="2" s="1"/>
  <c r="F155" i="2"/>
  <c r="J155" i="2" s="1"/>
  <c r="K155" i="2" s="1"/>
  <c r="H155" i="2"/>
  <c r="I155" i="2" s="1"/>
  <c r="H82" i="2"/>
  <c r="I82" i="2" s="1"/>
  <c r="F82" i="2"/>
  <c r="J82" i="2" s="1"/>
  <c r="K82" i="2" s="1"/>
  <c r="D76" i="2"/>
  <c r="E76" i="2" s="1"/>
  <c r="G76" i="2"/>
  <c r="D156" i="2"/>
  <c r="E156" i="2" s="1"/>
  <c r="G156" i="2"/>
  <c r="F147" i="2"/>
  <c r="J147" i="2" s="1"/>
  <c r="K147" i="2" s="1"/>
  <c r="H147" i="2"/>
  <c r="I147" i="2" s="1"/>
  <c r="D111" i="2"/>
  <c r="E111" i="2" s="1"/>
  <c r="G111" i="2"/>
  <c r="F157" i="2"/>
  <c r="J157" i="2" s="1"/>
  <c r="K157" i="2" s="1"/>
  <c r="H157" i="2"/>
  <c r="I157" i="2" s="1"/>
  <c r="D113" i="2"/>
  <c r="E113" i="2" s="1"/>
  <c r="G113" i="2"/>
  <c r="F132" i="2"/>
  <c r="J132" i="2" s="1"/>
  <c r="K132" i="2" s="1"/>
  <c r="H132" i="2"/>
  <c r="I132" i="2" s="1"/>
  <c r="H101" i="2"/>
  <c r="I101" i="2" s="1"/>
  <c r="F101" i="2"/>
  <c r="J101" i="2" s="1"/>
  <c r="K101" i="2" s="1"/>
  <c r="D163" i="2"/>
  <c r="E163" i="2" s="1"/>
  <c r="G163" i="2"/>
  <c r="F129" i="2"/>
  <c r="J129" i="2" s="1"/>
  <c r="K129" i="2" s="1"/>
  <c r="H129" i="2"/>
  <c r="I129" i="2" s="1"/>
  <c r="D145" i="2"/>
  <c r="E145" i="2" s="1"/>
  <c r="G145" i="2"/>
  <c r="F69" i="2"/>
  <c r="J69" i="2" s="1"/>
  <c r="K69" i="2" s="1"/>
  <c r="H69" i="2"/>
  <c r="I69" i="2" s="1"/>
  <c r="D53" i="2"/>
  <c r="E53" i="2" s="1"/>
  <c r="G53" i="2"/>
  <c r="F87" i="2"/>
  <c r="J87" i="2" s="1"/>
  <c r="K87" i="2" s="1"/>
  <c r="H87" i="2"/>
  <c r="I87" i="2" s="1"/>
  <c r="D58" i="2"/>
  <c r="E58" i="2" s="1"/>
  <c r="G58" i="2"/>
  <c r="D81" i="2"/>
  <c r="E81" i="2" s="1"/>
  <c r="G81" i="2"/>
  <c r="H73" i="2"/>
  <c r="I73" i="2" s="1"/>
  <c r="F73" i="2"/>
  <c r="J73" i="2" s="1"/>
  <c r="K73" i="2" s="1"/>
  <c r="D107" i="2"/>
  <c r="E107" i="2" s="1"/>
  <c r="G107" i="2"/>
  <c r="D148" i="2"/>
  <c r="E148" i="2" s="1"/>
  <c r="G148" i="2"/>
  <c r="F50" i="2"/>
  <c r="J50" i="2" s="1"/>
  <c r="K50" i="2" s="1"/>
  <c r="H50" i="2"/>
  <c r="I50" i="2" s="1"/>
  <c r="D157" i="2"/>
  <c r="E157" i="2" s="1"/>
  <c r="G157" i="2"/>
  <c r="D69" i="2"/>
  <c r="E69" i="2" s="1"/>
  <c r="G69" i="2"/>
  <c r="D91" i="2"/>
  <c r="E91" i="2" s="1"/>
  <c r="G91" i="2"/>
  <c r="D62" i="2"/>
  <c r="E62" i="2" s="1"/>
  <c r="G62" i="2"/>
  <c r="D147" i="2"/>
  <c r="E147" i="2" s="1"/>
  <c r="G147" i="2"/>
  <c r="F74" i="2"/>
  <c r="J74" i="2" s="1"/>
  <c r="K74" i="2" s="1"/>
  <c r="H74" i="2"/>
  <c r="I74" i="2" s="1"/>
  <c r="D56" i="2"/>
  <c r="E56" i="2" s="1"/>
  <c r="G56" i="2"/>
  <c r="F83" i="2"/>
  <c r="J83" i="2" s="1"/>
  <c r="K83" i="2" s="1"/>
  <c r="H83" i="2"/>
  <c r="I83" i="2" s="1"/>
  <c r="F89" i="2"/>
  <c r="J89" i="2" s="1"/>
  <c r="K89" i="2" s="1"/>
  <c r="H89" i="2"/>
  <c r="I89" i="2" s="1"/>
  <c r="F47" i="2"/>
  <c r="J47" i="2" s="1"/>
  <c r="K47" i="2" s="1"/>
  <c r="H47" i="2"/>
  <c r="I47" i="2" s="1"/>
  <c r="D119" i="2"/>
  <c r="E119" i="2" s="1"/>
  <c r="G119" i="2"/>
  <c r="H62" i="2"/>
  <c r="I62" i="2" s="1"/>
  <c r="F62" i="2"/>
  <c r="J62" i="2" s="1"/>
  <c r="K62" i="2" s="1"/>
  <c r="D124" i="2"/>
  <c r="E124" i="2" s="1"/>
  <c r="G124" i="2"/>
  <c r="F76" i="2"/>
  <c r="J76" i="2" s="1"/>
  <c r="K76" i="2" s="1"/>
  <c r="H76" i="2"/>
  <c r="I76" i="2" s="1"/>
  <c r="D108" i="2"/>
  <c r="E108" i="2" s="1"/>
  <c r="G108" i="2"/>
  <c r="F156" i="2"/>
  <c r="J156" i="2" s="1"/>
  <c r="K156" i="2" s="1"/>
  <c r="H156" i="2"/>
  <c r="I156" i="2" s="1"/>
  <c r="D99" i="2"/>
  <c r="E99" i="2" s="1"/>
  <c r="G99" i="2"/>
  <c r="D120" i="2"/>
  <c r="E120" i="2" s="1"/>
  <c r="G120" i="2"/>
  <c r="F113" i="2"/>
  <c r="J113" i="2" s="1"/>
  <c r="K113" i="2" s="1"/>
  <c r="H113" i="2"/>
  <c r="I113" i="2" s="1"/>
  <c r="F141" i="2"/>
  <c r="J141" i="2" s="1"/>
  <c r="K141" i="2" s="1"/>
  <c r="H141" i="2"/>
  <c r="I141" i="2" s="1"/>
  <c r="D80" i="2"/>
  <c r="E80" i="2" s="1"/>
  <c r="G80" i="2"/>
  <c r="F163" i="2"/>
  <c r="J163" i="2" s="1"/>
  <c r="K163" i="2" s="1"/>
  <c r="H163" i="2"/>
  <c r="I163" i="2" s="1"/>
  <c r="F145" i="2"/>
  <c r="J145" i="2" s="1"/>
  <c r="K145" i="2" s="1"/>
  <c r="H145" i="2"/>
  <c r="I145" i="2" s="1"/>
  <c r="F66" i="2"/>
  <c r="J66" i="2" s="1"/>
  <c r="K66" i="2" s="1"/>
  <c r="H66" i="2"/>
  <c r="I66" i="2" s="1"/>
  <c r="F58" i="2"/>
  <c r="J58" i="2" s="1"/>
  <c r="K58" i="2" s="1"/>
  <c r="H58" i="2"/>
  <c r="I58" i="2" s="1"/>
  <c r="D137" i="2"/>
  <c r="E137" i="2" s="1"/>
  <c r="G137" i="2"/>
  <c r="F81" i="2"/>
  <c r="J81" i="2" s="1"/>
  <c r="K81" i="2" s="1"/>
  <c r="H81" i="2"/>
  <c r="I81" i="2" s="1"/>
  <c r="F107" i="2"/>
  <c r="J107" i="2" s="1"/>
  <c r="K107" i="2" s="1"/>
  <c r="H107" i="2"/>
  <c r="I107" i="2" s="1"/>
  <c r="D59" i="2"/>
  <c r="E59" i="2" s="1"/>
  <c r="G59" i="2"/>
  <c r="D95" i="2"/>
  <c r="E95" i="2" s="1"/>
  <c r="G95" i="2"/>
  <c r="F59" i="2"/>
  <c r="J59" i="2" s="1"/>
  <c r="K59" i="2" s="1"/>
  <c r="H59" i="2"/>
  <c r="I59" i="2" s="1"/>
  <c r="F98" i="2"/>
  <c r="J98" i="2" s="1"/>
  <c r="K98" i="2" s="1"/>
  <c r="H98" i="2"/>
  <c r="I98" i="2" s="1"/>
  <c r="F79" i="2"/>
  <c r="J79" i="2" s="1"/>
  <c r="K79" i="2" s="1"/>
  <c r="H79" i="2"/>
  <c r="I79" i="2" s="1"/>
  <c r="D101" i="2"/>
  <c r="E101" i="2" s="1"/>
  <c r="G101" i="2"/>
  <c r="F104" i="2"/>
  <c r="J104" i="2" s="1"/>
  <c r="K104" i="2" s="1"/>
  <c r="H104" i="2"/>
  <c r="I104" i="2" s="1"/>
  <c r="F125" i="2"/>
  <c r="J125" i="2" s="1"/>
  <c r="K125" i="2" s="1"/>
  <c r="H125" i="2"/>
  <c r="I125" i="2" s="1"/>
  <c r="D138" i="2"/>
  <c r="E138" i="2" s="1"/>
  <c r="G138" i="2"/>
  <c r="D47" i="2"/>
  <c r="E47" i="2" s="1"/>
  <c r="G47" i="2"/>
  <c r="F130" i="2"/>
  <c r="J130" i="2" s="1"/>
  <c r="K130" i="2" s="1"/>
  <c r="H130" i="2"/>
  <c r="I130" i="2" s="1"/>
  <c r="D82" i="2"/>
  <c r="E82" i="2" s="1"/>
  <c r="G82" i="2"/>
  <c r="F75" i="2"/>
  <c r="J75" i="2" s="1"/>
  <c r="K75" i="2" s="1"/>
  <c r="H75" i="2"/>
  <c r="I75" i="2" s="1"/>
  <c r="D132" i="2"/>
  <c r="E132" i="2" s="1"/>
  <c r="G132" i="2"/>
  <c r="D92" i="2"/>
  <c r="E92" i="2" s="1"/>
  <c r="G92" i="2"/>
  <c r="F56" i="2"/>
  <c r="J56" i="2" s="1"/>
  <c r="K56" i="2" s="1"/>
  <c r="H56" i="2"/>
  <c r="I56" i="2" s="1"/>
  <c r="D109" i="2"/>
  <c r="E109" i="2" s="1"/>
  <c r="G109" i="2"/>
  <c r="H133" i="2"/>
  <c r="I133" i="2" s="1"/>
  <c r="F133" i="2"/>
  <c r="J133" i="2" s="1"/>
  <c r="K133" i="2" s="1"/>
  <c r="D48" i="2"/>
  <c r="E48" i="2" s="1"/>
  <c r="G48" i="2"/>
  <c r="F45" i="2"/>
  <c r="J45" i="2" s="1"/>
  <c r="K45" i="2" s="1"/>
  <c r="H45" i="2"/>
  <c r="I45" i="2" s="1"/>
  <c r="D44" i="2"/>
  <c r="E44" i="2" s="1"/>
  <c r="G44" i="2"/>
  <c r="F119" i="2"/>
  <c r="J119" i="2" s="1"/>
  <c r="K119" i="2" s="1"/>
  <c r="H119" i="2"/>
  <c r="I119" i="2" s="1"/>
  <c r="F124" i="2"/>
  <c r="J124" i="2" s="1"/>
  <c r="K124" i="2" s="1"/>
  <c r="H124" i="2"/>
  <c r="I124" i="2" s="1"/>
  <c r="D116" i="2"/>
  <c r="E116" i="2" s="1"/>
  <c r="G116" i="2"/>
  <c r="D159" i="2"/>
  <c r="E159" i="2" s="1"/>
  <c r="G159" i="2"/>
  <c r="F108" i="2"/>
  <c r="J108" i="2" s="1"/>
  <c r="K108" i="2" s="1"/>
  <c r="H108" i="2"/>
  <c r="I108" i="2" s="1"/>
  <c r="D52" i="2"/>
  <c r="E52" i="2" s="1"/>
  <c r="G52" i="2"/>
  <c r="D61" i="2"/>
  <c r="E61" i="2" s="1"/>
  <c r="G61" i="2"/>
  <c r="F99" i="2"/>
  <c r="J99" i="2" s="1"/>
  <c r="K99" i="2" s="1"/>
  <c r="H99" i="2"/>
  <c r="I99" i="2" s="1"/>
  <c r="F120" i="2"/>
  <c r="J120" i="2" s="1"/>
  <c r="K120" i="2" s="1"/>
  <c r="H120" i="2"/>
  <c r="I120" i="2" s="1"/>
  <c r="F111" i="2"/>
  <c r="J111" i="2" s="1"/>
  <c r="K111" i="2" s="1"/>
  <c r="H111" i="2"/>
  <c r="I111" i="2" s="1"/>
  <c r="D122" i="2"/>
  <c r="E122" i="2" s="1"/>
  <c r="G122" i="2"/>
  <c r="D84" i="2"/>
  <c r="E84" i="2" s="1"/>
  <c r="G84" i="2"/>
  <c r="H80" i="2"/>
  <c r="I80" i="2" s="1"/>
  <c r="F80" i="2"/>
  <c r="J80" i="2" s="1"/>
  <c r="K80" i="2" s="1"/>
  <c r="D139" i="2"/>
  <c r="E139" i="2" s="1"/>
  <c r="G139" i="2"/>
  <c r="D49" i="2"/>
  <c r="E49" i="2" s="1"/>
  <c r="G49" i="2"/>
  <c r="D72" i="2"/>
  <c r="E72" i="2" s="1"/>
  <c r="G72" i="2"/>
  <c r="F53" i="2"/>
  <c r="J53" i="2" s="1"/>
  <c r="K53" i="2" s="1"/>
  <c r="H53" i="2"/>
  <c r="I53" i="2" s="1"/>
  <c r="D115" i="2"/>
  <c r="E115" i="2" s="1"/>
  <c r="G115" i="2"/>
  <c r="F137" i="2"/>
  <c r="J137" i="2" s="1"/>
  <c r="K137" i="2" s="1"/>
  <c r="H137" i="2"/>
  <c r="I137" i="2" s="1"/>
  <c r="D103" i="2"/>
  <c r="E103" i="2" s="1"/>
  <c r="G103" i="2"/>
  <c r="D140" i="2"/>
  <c r="E140" i="2" s="1"/>
  <c r="G140" i="2"/>
  <c r="D152" i="2"/>
  <c r="E152" i="2" s="1"/>
  <c r="G152" i="2"/>
  <c r="F162" i="2"/>
  <c r="J162" i="2" s="1"/>
  <c r="K162" i="2" s="1"/>
  <c r="H162" i="2"/>
  <c r="I162" i="2" s="1"/>
  <c r="D164" i="2"/>
  <c r="E164" i="2" s="1"/>
  <c r="G164" i="2"/>
  <c r="F140" i="2"/>
  <c r="J140" i="2" s="1"/>
  <c r="K140" i="2" s="1"/>
  <c r="H140" i="2"/>
  <c r="I140" i="2" s="1"/>
  <c r="F106" i="2"/>
  <c r="J106" i="2" s="1"/>
  <c r="K106" i="2" s="1"/>
  <c r="H106" i="2"/>
  <c r="I106" i="2" s="1"/>
  <c r="F93" i="2"/>
  <c r="J93" i="2" s="1"/>
  <c r="K93" i="2" s="1"/>
  <c r="H93" i="2"/>
  <c r="I93" i="2" s="1"/>
  <c r="F92" i="2"/>
  <c r="J92" i="2" s="1"/>
  <c r="K92" i="2" s="1"/>
  <c r="H92" i="2"/>
  <c r="I92" i="2" s="1"/>
  <c r="F48" i="2"/>
  <c r="J48" i="2" s="1"/>
  <c r="K48" i="2" s="1"/>
  <c r="H48" i="2"/>
  <c r="I48" i="2" s="1"/>
  <c r="D68" i="2"/>
  <c r="E68" i="2" s="1"/>
  <c r="G68" i="2"/>
  <c r="D55" i="2"/>
  <c r="E55" i="2" s="1"/>
  <c r="G55" i="2"/>
  <c r="F44" i="2"/>
  <c r="J44" i="2" s="1"/>
  <c r="K44" i="2" s="1"/>
  <c r="H44" i="2"/>
  <c r="I44" i="2" s="1"/>
  <c r="D71" i="2"/>
  <c r="E71" i="2" s="1"/>
  <c r="G71" i="2"/>
  <c r="D143" i="2"/>
  <c r="E143" i="2" s="1"/>
  <c r="G143" i="2"/>
  <c r="D165" i="2"/>
  <c r="E165" i="2" s="1"/>
  <c r="G165" i="2"/>
  <c r="F116" i="2"/>
  <c r="J116" i="2" s="1"/>
  <c r="K116" i="2" s="1"/>
  <c r="H116" i="2"/>
  <c r="I116" i="2" s="1"/>
  <c r="F52" i="2"/>
  <c r="J52" i="2" s="1"/>
  <c r="K52" i="2" s="1"/>
  <c r="H52" i="2"/>
  <c r="I52" i="2" s="1"/>
  <c r="D90" i="2"/>
  <c r="E90" i="2" s="1"/>
  <c r="G90" i="2"/>
  <c r="D51" i="2"/>
  <c r="E51" i="2" s="1"/>
  <c r="G51" i="2"/>
  <c r="F122" i="2"/>
  <c r="J122" i="2" s="1"/>
  <c r="K122" i="2" s="1"/>
  <c r="H122" i="2"/>
  <c r="I122" i="2" s="1"/>
  <c r="D136" i="2"/>
  <c r="E136" i="2" s="1"/>
  <c r="G136" i="2"/>
  <c r="F84" i="2"/>
  <c r="J84" i="2" s="1"/>
  <c r="K84" i="2" s="1"/>
  <c r="H84" i="2"/>
  <c r="I84" i="2" s="1"/>
  <c r="D60" i="2"/>
  <c r="E60" i="2" s="1"/>
  <c r="G60" i="2"/>
  <c r="D77" i="2"/>
  <c r="E77" i="2" s="1"/>
  <c r="G77" i="2"/>
  <c r="F139" i="2"/>
  <c r="J139" i="2" s="1"/>
  <c r="K139" i="2" s="1"/>
  <c r="H139" i="2"/>
  <c r="I139" i="2" s="1"/>
  <c r="F49" i="2"/>
  <c r="J49" i="2" s="1"/>
  <c r="K49" i="2" s="1"/>
  <c r="H49" i="2"/>
  <c r="I49" i="2" s="1"/>
  <c r="D112" i="2"/>
  <c r="E112" i="2" s="1"/>
  <c r="G112" i="2"/>
  <c r="F72" i="2"/>
  <c r="J72" i="2" s="1"/>
  <c r="K72" i="2" s="1"/>
  <c r="H72" i="2"/>
  <c r="I72" i="2" s="1"/>
  <c r="D100" i="2"/>
  <c r="E100" i="2" s="1"/>
  <c r="G100" i="2"/>
  <c r="D63" i="2"/>
  <c r="E63" i="2" s="1"/>
  <c r="G63" i="2"/>
  <c r="F115" i="2"/>
  <c r="J115" i="2" s="1"/>
  <c r="K115" i="2" s="1"/>
  <c r="H115" i="2"/>
  <c r="I115" i="2" s="1"/>
  <c r="D117" i="2"/>
  <c r="E117" i="2" s="1"/>
  <c r="G117" i="2"/>
  <c r="F103" i="2"/>
  <c r="J103" i="2" s="1"/>
  <c r="K103" i="2" s="1"/>
  <c r="H103" i="2"/>
  <c r="I103" i="2" s="1"/>
  <c r="D128" i="2"/>
  <c r="E128" i="2" s="1"/>
  <c r="G128" i="2"/>
  <c r="H67" i="2"/>
  <c r="I67" i="2" s="1"/>
  <c r="F67" i="2"/>
  <c r="J67" i="2" s="1"/>
  <c r="K67" i="2" s="1"/>
  <c r="D131" i="2"/>
  <c r="E131" i="2" s="1"/>
  <c r="G131" i="2"/>
  <c r="F96" i="2"/>
  <c r="J96" i="2" s="1"/>
  <c r="K96" i="2" s="1"/>
  <c r="H96" i="2"/>
  <c r="I96" i="2" s="1"/>
  <c r="H144" i="2"/>
  <c r="I144" i="2" s="1"/>
  <c r="F144" i="2"/>
  <c r="J144" i="2" s="1"/>
  <c r="K144" i="2" s="1"/>
  <c r="F153" i="2"/>
  <c r="J153" i="2" s="1"/>
  <c r="K153" i="2" s="1"/>
  <c r="H153" i="2"/>
  <c r="I153" i="2" s="1"/>
  <c r="F131" i="2"/>
  <c r="J131" i="2" s="1"/>
  <c r="K131" i="2" s="1"/>
  <c r="H131" i="2"/>
  <c r="I131" i="2" s="1"/>
  <c r="D146" i="2"/>
  <c r="E146" i="2" s="1"/>
  <c r="G146" i="2"/>
  <c r="F109" i="2"/>
  <c r="J109" i="2" s="1"/>
  <c r="K109" i="2" s="1"/>
  <c r="H109" i="2"/>
  <c r="I109" i="2" s="1"/>
  <c r="D64" i="2"/>
  <c r="E64" i="2" s="1"/>
  <c r="G64" i="2"/>
  <c r="F68" i="2"/>
  <c r="J68" i="2" s="1"/>
  <c r="K68" i="2" s="1"/>
  <c r="H68" i="2"/>
  <c r="I68" i="2" s="1"/>
  <c r="D67" i="2"/>
  <c r="E67" i="2" s="1"/>
  <c r="G67" i="2"/>
  <c r="F55" i="2"/>
  <c r="J55" i="2" s="1"/>
  <c r="K55" i="2" s="1"/>
  <c r="H55" i="2"/>
  <c r="I55" i="2" s="1"/>
  <c r="D88" i="2"/>
  <c r="E88" i="2" s="1"/>
  <c r="G88" i="2"/>
  <c r="F71" i="2"/>
  <c r="J71" i="2" s="1"/>
  <c r="K71" i="2" s="1"/>
  <c r="H71" i="2"/>
  <c r="I71" i="2" s="1"/>
  <c r="D78" i="2"/>
  <c r="E78" i="2" s="1"/>
  <c r="G78" i="2"/>
  <c r="D127" i="2"/>
  <c r="E127" i="2" s="1"/>
  <c r="G127" i="2"/>
  <c r="F159" i="2"/>
  <c r="J159" i="2" s="1"/>
  <c r="K159" i="2" s="1"/>
  <c r="H159" i="2"/>
  <c r="I159" i="2" s="1"/>
  <c r="D154" i="2"/>
  <c r="E154" i="2" s="1"/>
  <c r="G154" i="2"/>
  <c r="F61" i="2"/>
  <c r="J61" i="2" s="1"/>
  <c r="K61" i="2" s="1"/>
  <c r="H61" i="2"/>
  <c r="I61" i="2" s="1"/>
  <c r="D123" i="2"/>
  <c r="E123" i="2" s="1"/>
  <c r="G123" i="2"/>
  <c r="F90" i="2"/>
  <c r="J90" i="2" s="1"/>
  <c r="K90" i="2" s="1"/>
  <c r="H90" i="2"/>
  <c r="I90" i="2" s="1"/>
  <c r="D98" i="2"/>
  <c r="E98" i="2" s="1"/>
  <c r="G98" i="2"/>
  <c r="F51" i="2"/>
  <c r="J51" i="2" s="1"/>
  <c r="K51" i="2" s="1"/>
  <c r="H51" i="2"/>
  <c r="I51" i="2" s="1"/>
  <c r="D135" i="2"/>
  <c r="E135" i="2" s="1"/>
  <c r="G135" i="2"/>
  <c r="D162" i="2"/>
  <c r="E162" i="2" s="1"/>
  <c r="G162" i="2"/>
  <c r="F136" i="2"/>
  <c r="J136" i="2" s="1"/>
  <c r="K136" i="2" s="1"/>
  <c r="H136" i="2"/>
  <c r="I136" i="2" s="1"/>
  <c r="D79" i="2"/>
  <c r="E79" i="2" s="1"/>
  <c r="G79" i="2"/>
  <c r="H60" i="2"/>
  <c r="I60" i="2" s="1"/>
  <c r="F60" i="2"/>
  <c r="J60" i="2" s="1"/>
  <c r="K60" i="2" s="1"/>
  <c r="D149" i="2"/>
  <c r="E149" i="2" s="1"/>
  <c r="G149" i="2"/>
  <c r="D114" i="2"/>
  <c r="E114" i="2" s="1"/>
  <c r="G114" i="2"/>
  <c r="H112" i="2"/>
  <c r="I112" i="2" s="1"/>
  <c r="F112" i="2"/>
  <c r="J112" i="2" s="1"/>
  <c r="K112" i="2" s="1"/>
  <c r="F100" i="2"/>
  <c r="J100" i="2" s="1"/>
  <c r="K100" i="2" s="1"/>
  <c r="H100" i="2"/>
  <c r="I100" i="2" s="1"/>
  <c r="D125" i="2"/>
  <c r="E125" i="2" s="1"/>
  <c r="G125" i="2"/>
  <c r="F128" i="2"/>
  <c r="J128" i="2" s="1"/>
  <c r="K128" i="2" s="1"/>
  <c r="H128" i="2"/>
  <c r="I128" i="2" s="1"/>
  <c r="D50" i="2"/>
  <c r="E50" i="2" s="1"/>
  <c r="G50" i="2"/>
  <c r="F88" i="2"/>
  <c r="J88" i="2" s="1"/>
  <c r="K88" i="2" s="1"/>
  <c r="H88" i="2"/>
  <c r="I88" i="2" s="1"/>
  <c r="D93" i="2"/>
  <c r="E93" i="2" s="1"/>
  <c r="G93" i="2"/>
  <c r="F143" i="2"/>
  <c r="J143" i="2" s="1"/>
  <c r="K143" i="2" s="1"/>
  <c r="H143" i="2"/>
  <c r="I143" i="2" s="1"/>
  <c r="D130" i="2"/>
  <c r="E130" i="2" s="1"/>
  <c r="G130" i="2"/>
  <c r="H165" i="2"/>
  <c r="I165" i="2" s="1"/>
  <c r="F165" i="2"/>
  <c r="J165" i="2" s="1"/>
  <c r="K165" i="2" s="1"/>
  <c r="D46" i="2"/>
  <c r="E46" i="2" s="1"/>
  <c r="G46" i="2"/>
  <c r="F154" i="2"/>
  <c r="J154" i="2" s="1"/>
  <c r="K154" i="2" s="1"/>
  <c r="H154" i="2"/>
  <c r="I154" i="2" s="1"/>
  <c r="D96" i="2"/>
  <c r="E96" i="2" s="1"/>
  <c r="G96" i="2"/>
  <c r="F123" i="2"/>
  <c r="J123" i="2" s="1"/>
  <c r="K123" i="2" s="1"/>
  <c r="H123" i="2"/>
  <c r="I123" i="2" s="1"/>
  <c r="D85" i="2"/>
  <c r="E85" i="2" s="1"/>
  <c r="G85" i="2"/>
  <c r="F135" i="2"/>
  <c r="J135" i="2" s="1"/>
  <c r="K135" i="2" s="1"/>
  <c r="H135" i="2"/>
  <c r="I135" i="2" s="1"/>
  <c r="F77" i="2"/>
  <c r="J77" i="2" s="1"/>
  <c r="K77" i="2" s="1"/>
  <c r="H77" i="2"/>
  <c r="I77" i="2" s="1"/>
  <c r="H114" i="2"/>
  <c r="I114" i="2" s="1"/>
  <c r="F114" i="2"/>
  <c r="J114" i="2" s="1"/>
  <c r="K114" i="2" s="1"/>
  <c r="D144" i="2"/>
  <c r="E144" i="2" s="1"/>
  <c r="G144" i="2"/>
  <c r="D104" i="2"/>
  <c r="E104" i="2" s="1"/>
  <c r="G104" i="2"/>
  <c r="F63" i="2"/>
  <c r="J63" i="2" s="1"/>
  <c r="K63" i="2" s="1"/>
  <c r="H63" i="2"/>
  <c r="I63" i="2" s="1"/>
  <c r="D153" i="2"/>
  <c r="E153" i="2" s="1"/>
  <c r="G153" i="2"/>
  <c r="F117" i="2"/>
  <c r="J117" i="2" s="1"/>
  <c r="K117" i="2" s="1"/>
  <c r="H117" i="2"/>
  <c r="I117" i="2" s="1"/>
  <c r="D151" i="2"/>
  <c r="E151" i="2" s="1"/>
  <c r="G151" i="2"/>
  <c r="O19" i="4"/>
  <c r="O27" i="4"/>
  <c r="O23" i="4"/>
  <c r="O15" i="4"/>
  <c r="O17" i="4"/>
  <c r="O11" i="4"/>
  <c r="O25" i="4"/>
  <c r="M152" i="4"/>
  <c r="L12" i="4"/>
  <c r="M73" i="4"/>
  <c r="L16" i="4"/>
  <c r="M24" i="4" s="1"/>
  <c r="M55" i="4"/>
  <c r="M158" i="4"/>
  <c r="M60" i="4"/>
  <c r="M103" i="4"/>
  <c r="M80" i="4"/>
  <c r="M121" i="4"/>
  <c r="M59" i="4"/>
  <c r="M78" i="4"/>
  <c r="M32" i="4"/>
  <c r="M102" i="4"/>
  <c r="M129" i="4"/>
  <c r="M79" i="4"/>
  <c r="M45" i="4"/>
  <c r="M138" i="4"/>
  <c r="M133" i="4"/>
  <c r="M91" i="4"/>
  <c r="M106" i="4"/>
  <c r="M136" i="4"/>
  <c r="M76" i="4"/>
  <c r="M153" i="4"/>
  <c r="M63" i="4"/>
  <c r="M50" i="4"/>
  <c r="M145" i="4"/>
  <c r="M86" i="4"/>
  <c r="M105" i="4"/>
  <c r="M75" i="4"/>
  <c r="M97" i="4"/>
  <c r="M139" i="4"/>
  <c r="M142" i="4"/>
  <c r="M111" i="4"/>
  <c r="M70" i="4"/>
  <c r="M115" i="4"/>
  <c r="M58" i="4"/>
  <c r="M156" i="4"/>
  <c r="M44" i="4"/>
  <c r="M140" i="4"/>
  <c r="M95" i="4"/>
  <c r="M116" i="4"/>
  <c r="M87" i="4"/>
  <c r="M33" i="4"/>
  <c r="M100" i="4"/>
  <c r="M130" i="4"/>
  <c r="M126" i="4"/>
  <c r="M34" i="4"/>
  <c r="M66" i="4"/>
  <c r="M57" i="4"/>
  <c r="M123" i="4"/>
  <c r="M154" i="4"/>
  <c r="M157" i="4"/>
  <c r="M96" i="4"/>
  <c r="M92" i="4"/>
  <c r="M65" i="4"/>
  <c r="M101" i="4"/>
  <c r="M151" i="4"/>
  <c r="M141" i="4"/>
  <c r="M84" i="4"/>
  <c r="M147" i="4"/>
  <c r="M93" i="4"/>
  <c r="M43" i="4"/>
  <c r="M107" i="4"/>
  <c r="M113" i="4"/>
  <c r="M124" i="4"/>
  <c r="M131" i="4"/>
  <c r="M82" i="4"/>
  <c r="M41" i="4"/>
  <c r="M114" i="4"/>
  <c r="M99" i="4"/>
  <c r="M36" i="4"/>
  <c r="M144" i="4"/>
  <c r="M132" i="4"/>
  <c r="M81" i="4"/>
  <c r="M47" i="4"/>
  <c r="M94" i="4"/>
  <c r="M62" i="4"/>
  <c r="M155" i="4"/>
  <c r="M148" i="4"/>
  <c r="M52" i="4"/>
  <c r="M159" i="4"/>
  <c r="M149" i="4"/>
  <c r="M88" i="4"/>
  <c r="M127" i="4"/>
  <c r="M61" i="4"/>
  <c r="M108" i="4"/>
  <c r="M143" i="4"/>
  <c r="M150" i="4"/>
  <c r="M46" i="4"/>
  <c r="M72" i="4"/>
  <c r="M48" i="4"/>
  <c r="M67" i="4"/>
  <c r="M31" i="4"/>
  <c r="M122" i="4"/>
  <c r="M30" i="4"/>
  <c r="M39" i="4"/>
  <c r="M83" i="4"/>
  <c r="M120" i="4"/>
  <c r="M135" i="4"/>
  <c r="M134" i="4"/>
  <c r="M125" i="4"/>
  <c r="M77" i="4"/>
  <c r="M117" i="4"/>
  <c r="M128" i="4"/>
  <c r="M89" i="4"/>
  <c r="M112" i="4"/>
  <c r="M137" i="4"/>
  <c r="M110" i="4"/>
  <c r="M49" i="4"/>
  <c r="M98" i="4"/>
  <c r="M54" i="4"/>
  <c r="M85" i="4"/>
  <c r="M51" i="4"/>
  <c r="M119" i="4"/>
  <c r="M146" i="4"/>
  <c r="M29" i="4"/>
  <c r="M68" i="4"/>
  <c r="M37" i="4"/>
  <c r="M56" i="4"/>
  <c r="M71" i="4"/>
  <c r="M40" i="4"/>
  <c r="M104" i="4"/>
  <c r="M38" i="4"/>
  <c r="M74" i="4"/>
  <c r="M42" i="4"/>
  <c r="M69" i="4"/>
  <c r="M35" i="4"/>
  <c r="M27" i="4"/>
  <c r="M16" i="4" l="1"/>
  <c r="M19" i="4"/>
  <c r="M8" i="4"/>
  <c r="M11" i="4"/>
  <c r="M23" i="4"/>
  <c r="M28" i="4"/>
  <c r="M22" i="4"/>
  <c r="M26" i="4"/>
  <c r="M7" i="4"/>
  <c r="M14" i="4"/>
  <c r="M18" i="4"/>
  <c r="M21" i="4"/>
  <c r="M25" i="4"/>
  <c r="M13" i="4"/>
  <c r="M9" i="4"/>
  <c r="M6" i="4"/>
  <c r="M20" i="4"/>
  <c r="M10" i="4"/>
  <c r="M12" i="4"/>
  <c r="M17" i="4"/>
  <c r="M15" i="4"/>
  <c r="S6" i="4" l="1"/>
  <c r="C12" i="2" s="1"/>
  <c r="G12" i="2" s="1"/>
  <c r="R32" i="4"/>
  <c r="B38" i="2" s="1"/>
  <c r="R35" i="4"/>
  <c r="B41" i="2" s="1"/>
  <c r="R34" i="4"/>
  <c r="B40" i="2" s="1"/>
  <c r="S30" i="4"/>
  <c r="C36" i="2" s="1"/>
  <c r="S32" i="4"/>
  <c r="C38" i="2" s="1"/>
  <c r="R37" i="4"/>
  <c r="B43" i="2" s="1"/>
  <c r="S34" i="4"/>
  <c r="C40" i="2" s="1"/>
  <c r="S35" i="4"/>
  <c r="C41" i="2" s="1"/>
  <c r="S37" i="4"/>
  <c r="C43" i="2" s="1"/>
  <c r="R31" i="4"/>
  <c r="B37" i="2" s="1"/>
  <c r="R36" i="4"/>
  <c r="B42" i="2" s="1"/>
  <c r="R33" i="4"/>
  <c r="B39" i="2" s="1"/>
  <c r="S31" i="4"/>
  <c r="C37" i="2" s="1"/>
  <c r="S33" i="4"/>
  <c r="C39" i="2" s="1"/>
  <c r="S36" i="4"/>
  <c r="C42" i="2" s="1"/>
  <c r="R30" i="4"/>
  <c r="B36" i="2" s="1"/>
  <c r="R23" i="4"/>
  <c r="B29" i="2" s="1"/>
  <c r="R6" i="4"/>
  <c r="B12" i="2" s="1"/>
  <c r="H12" i="2" s="1"/>
  <c r="I12" i="2" s="1"/>
  <c r="S26" i="4"/>
  <c r="C32" i="2" s="1"/>
  <c r="G32" i="2" s="1"/>
  <c r="S29" i="4"/>
  <c r="C35" i="2" s="1"/>
  <c r="R29" i="4"/>
  <c r="B35" i="2" s="1"/>
  <c r="S23" i="4"/>
  <c r="C29" i="2" s="1"/>
  <c r="G29" i="2" s="1"/>
  <c r="R18" i="4"/>
  <c r="B24" i="2" s="1"/>
  <c r="R14" i="4"/>
  <c r="B20" i="2" s="1"/>
  <c r="S14" i="4"/>
  <c r="C20" i="2" s="1"/>
  <c r="G20" i="2" s="1"/>
  <c r="S18" i="4"/>
  <c r="C24" i="2" s="1"/>
  <c r="G24" i="2" s="1"/>
  <c r="R7" i="4"/>
  <c r="B13" i="2" s="1"/>
  <c r="F13" i="2" s="1"/>
  <c r="J13" i="2" s="1"/>
  <c r="K13" i="2" s="1"/>
  <c r="S7" i="4"/>
  <c r="C13" i="2" s="1"/>
  <c r="G13" i="2" s="1"/>
  <c r="R25" i="4"/>
  <c r="B31" i="2" s="1"/>
  <c r="F31" i="2" s="1"/>
  <c r="J31" i="2" s="1"/>
  <c r="K31" i="2" s="1"/>
  <c r="R9" i="4"/>
  <c r="B15" i="2" s="1"/>
  <c r="F15" i="2" s="1"/>
  <c r="J15" i="2" s="1"/>
  <c r="K15" i="2" s="1"/>
  <c r="S27" i="4"/>
  <c r="C33" i="2" s="1"/>
  <c r="G33" i="2" s="1"/>
  <c r="S10" i="4"/>
  <c r="C16" i="2" s="1"/>
  <c r="G16" i="2" s="1"/>
  <c r="R24" i="4"/>
  <c r="B30" i="2" s="1"/>
  <c r="F30" i="2" s="1"/>
  <c r="J30" i="2" s="1"/>
  <c r="K30" i="2" s="1"/>
  <c r="B18" i="2"/>
  <c r="F18" i="2" s="1"/>
  <c r="J18" i="2" s="1"/>
  <c r="K18" i="2" s="1"/>
  <c r="B17" i="2"/>
  <c r="S17" i="4"/>
  <c r="C23" i="2" s="1"/>
  <c r="G23" i="2" s="1"/>
  <c r="S21" i="4"/>
  <c r="C27" i="2" s="1"/>
  <c r="G27" i="2" s="1"/>
  <c r="R27" i="4"/>
  <c r="B33" i="2" s="1"/>
  <c r="F33" i="2" s="1"/>
  <c r="J33" i="2" s="1"/>
  <c r="K33" i="2" s="1"/>
  <c r="R16" i="4"/>
  <c r="B22" i="2" s="1"/>
  <c r="F22" i="2" s="1"/>
  <c r="J22" i="2" s="1"/>
  <c r="K22" i="2" s="1"/>
  <c r="S11" i="4"/>
  <c r="C17" i="2" s="1"/>
  <c r="G17" i="2" s="1"/>
  <c r="S9" i="4"/>
  <c r="C15" i="2" s="1"/>
  <c r="G15" i="2" s="1"/>
  <c r="R20" i="4"/>
  <c r="B26" i="2" s="1"/>
  <c r="F26" i="2" s="1"/>
  <c r="J26" i="2" s="1"/>
  <c r="K26" i="2" s="1"/>
  <c r="R15" i="4"/>
  <c r="B21" i="2" s="1"/>
  <c r="F21" i="2" s="1"/>
  <c r="J21" i="2" s="1"/>
  <c r="K21" i="2" s="1"/>
  <c r="S12" i="4"/>
  <c r="C18" i="2" s="1"/>
  <c r="G18" i="2" s="1"/>
  <c r="S19" i="4"/>
  <c r="C25" i="2" s="1"/>
  <c r="G25" i="2" s="1"/>
  <c r="R26" i="4"/>
  <c r="B32" i="2" s="1"/>
  <c r="F32" i="2" s="1"/>
  <c r="J32" i="2" s="1"/>
  <c r="K32" i="2" s="1"/>
  <c r="R8" i="4"/>
  <c r="B14" i="2" s="1"/>
  <c r="F14" i="2" s="1"/>
  <c r="J14" i="2" s="1"/>
  <c r="K14" i="2" s="1"/>
  <c r="S20" i="4"/>
  <c r="C26" i="2" s="1"/>
  <c r="G26" i="2" s="1"/>
  <c r="R17" i="4"/>
  <c r="B23" i="2" s="1"/>
  <c r="F23" i="2" s="1"/>
  <c r="J23" i="2" s="1"/>
  <c r="K23" i="2" s="1"/>
  <c r="S15" i="4"/>
  <c r="C21" i="2" s="1"/>
  <c r="G21" i="2" s="1"/>
  <c r="S16" i="4"/>
  <c r="C22" i="2" s="1"/>
  <c r="G22" i="2" s="1"/>
  <c r="S22" i="4"/>
  <c r="C28" i="2" s="1"/>
  <c r="G28" i="2" s="1"/>
  <c r="R21" i="4"/>
  <c r="B27" i="2" s="1"/>
  <c r="F27" i="2" s="1"/>
  <c r="J27" i="2" s="1"/>
  <c r="K27" i="2" s="1"/>
  <c r="R28" i="4"/>
  <c r="B34" i="2" s="1"/>
  <c r="F34" i="2" s="1"/>
  <c r="J34" i="2" s="1"/>
  <c r="K34" i="2" s="1"/>
  <c r="S25" i="4"/>
  <c r="C31" i="2" s="1"/>
  <c r="G31" i="2" s="1"/>
  <c r="R13" i="4"/>
  <c r="B19" i="2" s="1"/>
  <c r="F19" i="2" s="1"/>
  <c r="J19" i="2" s="1"/>
  <c r="K19" i="2" s="1"/>
  <c r="R22" i="4"/>
  <c r="B28" i="2" s="1"/>
  <c r="R19" i="4"/>
  <c r="B25" i="2" s="1"/>
  <c r="F25" i="2" s="1"/>
  <c r="J25" i="2" s="1"/>
  <c r="K25" i="2" s="1"/>
  <c r="S28" i="4"/>
  <c r="C34" i="2" s="1"/>
  <c r="G34" i="2" s="1"/>
  <c r="B16" i="2"/>
  <c r="F16" i="2" s="1"/>
  <c r="J16" i="2" s="1"/>
  <c r="K16" i="2" s="1"/>
  <c r="S8" i="4"/>
  <c r="C14" i="2" s="1"/>
  <c r="G14" i="2" s="1"/>
  <c r="S24" i="4"/>
  <c r="C30" i="2" s="1"/>
  <c r="G30" i="2" s="1"/>
  <c r="S13" i="4"/>
  <c r="C19" i="2" s="1"/>
  <c r="G19" i="2" s="1"/>
  <c r="F20" i="2"/>
  <c r="J20" i="2" s="1"/>
  <c r="K20" i="2" s="1"/>
  <c r="F12" i="2"/>
  <c r="J12" i="2" s="1"/>
  <c r="F29" i="2"/>
  <c r="J29" i="2" s="1"/>
  <c r="K29" i="2" s="1"/>
  <c r="D39" i="2" l="1"/>
  <c r="E39" i="2" s="1"/>
  <c r="H39" i="2" s="1"/>
  <c r="I39" i="2" s="1"/>
  <c r="G39" i="2"/>
  <c r="F43" i="2"/>
  <c r="J43" i="2" s="1"/>
  <c r="K43" i="2" s="1"/>
  <c r="D40" i="2"/>
  <c r="E40" i="2" s="1"/>
  <c r="H40" i="2" s="1"/>
  <c r="I40" i="2" s="1"/>
  <c r="G40" i="2"/>
  <c r="D37" i="2"/>
  <c r="E37" i="2" s="1"/>
  <c r="G37" i="2"/>
  <c r="D38" i="2"/>
  <c r="E38" i="2" s="1"/>
  <c r="G38" i="2"/>
  <c r="F39" i="2"/>
  <c r="J39" i="2" s="1"/>
  <c r="K39" i="2" s="1"/>
  <c r="D36" i="2"/>
  <c r="E36" i="2" s="1"/>
  <c r="H36" i="2" s="1"/>
  <c r="I36" i="2" s="1"/>
  <c r="G36" i="2"/>
  <c r="D42" i="2"/>
  <c r="E42" i="2" s="1"/>
  <c r="H42" i="2" s="1"/>
  <c r="I42" i="2" s="1"/>
  <c r="G42" i="2"/>
  <c r="F42" i="2"/>
  <c r="J42" i="2" s="1"/>
  <c r="K42" i="2" s="1"/>
  <c r="F40" i="2"/>
  <c r="J40" i="2" s="1"/>
  <c r="K40" i="2" s="1"/>
  <c r="H37" i="2"/>
  <c r="I37" i="2" s="1"/>
  <c r="F37" i="2"/>
  <c r="J37" i="2" s="1"/>
  <c r="K37" i="2" s="1"/>
  <c r="H41" i="2"/>
  <c r="I41" i="2" s="1"/>
  <c r="F41" i="2"/>
  <c r="J41" i="2" s="1"/>
  <c r="K41" i="2" s="1"/>
  <c r="D43" i="2"/>
  <c r="E43" i="2" s="1"/>
  <c r="H43" i="2" s="1"/>
  <c r="I43" i="2" s="1"/>
  <c r="G43" i="2"/>
  <c r="F38" i="2"/>
  <c r="J38" i="2" s="1"/>
  <c r="K38" i="2" s="1"/>
  <c r="H38" i="2"/>
  <c r="I38" i="2" s="1"/>
  <c r="F36" i="2"/>
  <c r="J36" i="2" s="1"/>
  <c r="K36" i="2" s="1"/>
  <c r="D41" i="2"/>
  <c r="E41" i="2" s="1"/>
  <c r="G41" i="2"/>
  <c r="F24" i="2"/>
  <c r="J24" i="2" s="1"/>
  <c r="K24" i="2" s="1"/>
  <c r="F35" i="2"/>
  <c r="J35" i="2" s="1"/>
  <c r="K35" i="2" s="1"/>
  <c r="D35" i="2"/>
  <c r="E35" i="2" s="1"/>
  <c r="H35" i="2" s="1"/>
  <c r="I35" i="2" s="1"/>
  <c r="G35" i="2"/>
  <c r="D14" i="2"/>
  <c r="E14" i="2" s="1"/>
  <c r="H14" i="2" s="1"/>
  <c r="I14" i="2" s="1"/>
  <c r="D34" i="2"/>
  <c r="E34" i="2" s="1"/>
  <c r="H34" i="2" s="1"/>
  <c r="I34" i="2" s="1"/>
  <c r="F28" i="2"/>
  <c r="J28" i="2" s="1"/>
  <c r="K28" i="2" s="1"/>
  <c r="D19" i="2"/>
  <c r="E19" i="2" s="1"/>
  <c r="H19" i="2" s="1"/>
  <c r="I19" i="2" s="1"/>
  <c r="D25" i="2"/>
  <c r="E25" i="2" s="1"/>
  <c r="H25" i="2" s="1"/>
  <c r="I25" i="2" s="1"/>
  <c r="D23" i="2"/>
  <c r="E23" i="2" s="1"/>
  <c r="H23" i="2" s="1"/>
  <c r="I23" i="2" s="1"/>
  <c r="D32" i="2"/>
  <c r="E32" i="2" s="1"/>
  <c r="H32" i="2" s="1"/>
  <c r="I32" i="2" s="1"/>
  <c r="D18" i="2"/>
  <c r="E18" i="2" s="1"/>
  <c r="H18" i="2" s="1"/>
  <c r="I18" i="2" s="1"/>
  <c r="D27" i="2"/>
  <c r="E27" i="2" s="1"/>
  <c r="H27" i="2" s="1"/>
  <c r="I27" i="2" s="1"/>
  <c r="D30" i="2"/>
  <c r="E30" i="2" s="1"/>
  <c r="H30" i="2" s="1"/>
  <c r="I30" i="2" s="1"/>
  <c r="D12" i="2"/>
  <c r="E12" i="2" s="1"/>
  <c r="D33" i="2"/>
  <c r="E33" i="2" s="1"/>
  <c r="H33" i="2" s="1"/>
  <c r="I33" i="2" s="1"/>
  <c r="D17" i="2"/>
  <c r="E17" i="2" s="1"/>
  <c r="H17" i="2" s="1"/>
  <c r="I17" i="2" s="1"/>
  <c r="D20" i="2"/>
  <c r="E20" i="2" s="1"/>
  <c r="H20" i="2" s="1"/>
  <c r="I20" i="2" s="1"/>
  <c r="D28" i="2"/>
  <c r="E28" i="2" s="1"/>
  <c r="H28" i="2" s="1"/>
  <c r="I28" i="2" s="1"/>
  <c r="D24" i="2"/>
  <c r="E24" i="2" s="1"/>
  <c r="H24" i="2" s="1"/>
  <c r="I24" i="2" s="1"/>
  <c r="D13" i="2"/>
  <c r="E13" i="2" s="1"/>
  <c r="H13" i="2" s="1"/>
  <c r="I13" i="2" s="1"/>
  <c r="D16" i="2"/>
  <c r="E16" i="2" s="1"/>
  <c r="H16" i="2" s="1"/>
  <c r="I16" i="2" s="1"/>
  <c r="D31" i="2"/>
  <c r="E31" i="2" s="1"/>
  <c r="H31" i="2" s="1"/>
  <c r="I31" i="2" s="1"/>
  <c r="D22" i="2"/>
  <c r="E22" i="2" s="1"/>
  <c r="H22" i="2" s="1"/>
  <c r="I22" i="2" s="1"/>
  <c r="D26" i="2"/>
  <c r="E26" i="2" s="1"/>
  <c r="H26" i="2" s="1"/>
  <c r="I26" i="2" s="1"/>
  <c r="D15" i="2"/>
  <c r="E15" i="2" s="1"/>
  <c r="H15" i="2" s="1"/>
  <c r="I15" i="2" s="1"/>
  <c r="D21" i="2"/>
  <c r="E21" i="2" s="1"/>
  <c r="H21" i="2" s="1"/>
  <c r="I21" i="2" s="1"/>
  <c r="D29" i="2"/>
  <c r="E29" i="2" s="1"/>
  <c r="H29" i="2" s="1"/>
  <c r="I29" i="2" s="1"/>
  <c r="F17" i="2"/>
  <c r="J17" i="2" s="1"/>
  <c r="K17" i="2" s="1"/>
  <c r="K8" i="2" l="1"/>
</calcChain>
</file>

<file path=xl/sharedStrings.xml><?xml version="1.0" encoding="utf-8"?>
<sst xmlns="http://schemas.openxmlformats.org/spreadsheetml/2006/main" count="32" uniqueCount="29">
  <si>
    <t>TRABAJADOR</t>
  </si>
  <si>
    <t>Nº LÍNEA</t>
  </si>
  <si>
    <t>LÍNEA</t>
  </si>
  <si>
    <t>IMPORTE</t>
  </si>
  <si>
    <t>Nº</t>
  </si>
  <si>
    <t>ACT</t>
  </si>
  <si>
    <t>LIN</t>
  </si>
  <si>
    <t>ACTLIN</t>
  </si>
  <si>
    <t>ACTUACIÓN 1:</t>
  </si>
  <si>
    <t>ACTUACIÓN 2:</t>
  </si>
  <si>
    <t>ACTUACIÓN 3:</t>
  </si>
  <si>
    <t>ACTUACIÓN 4:</t>
  </si>
  <si>
    <t>10ACTUACIÓN 1:</t>
  </si>
  <si>
    <t>20ACTUACIÓN 2:</t>
  </si>
  <si>
    <t>30ACTUACIÓN 3:</t>
  </si>
  <si>
    <t>40ACTUACIÓN 4:</t>
  </si>
  <si>
    <t>GASTO
TRABAJADOR
POR LÍNEA</t>
  </si>
  <si>
    <t>TOTAL GASTO PERSONAL PROYECTO</t>
  </si>
  <si>
    <t>TOTAL GASTO
PERSONAL
POR ACTUACIÓN</t>
  </si>
  <si>
    <t>TOTAL GASTO
PERSONAL
POR LÍNEA</t>
  </si>
  <si>
    <t>-. Debe cumplimentar esta Hoja Excel y anexarla a la cuenta justificativa (Solicitud de Cobro) del expediente.</t>
  </si>
  <si>
    <t>-. Como norma general, hay que cumplimentar datos en las celdas de color azul. Las celdas en color naranja indican que será necesario insertar algún tipo de documento en formato pdf.</t>
  </si>
  <si>
    <t>INSTRUCCIONES PARA LA CORRECTA CUMPLIMENTACIÓN DEL MOD66.
 GASTO DE PERSONAL ACUMULADOS (ACEE)</t>
  </si>
  <si>
    <t>HOJA/PESTAÑA "GASTOS DE PERSONAL DEL PROYECTO"</t>
  </si>
  <si>
    <t>-. En la Hoja/Pestaña "GASTOS PERSONAL DEL PROYECTO" se deberá cumplimentar:</t>
  </si>
  <si>
    <t>a) Celda I4: número de expediente.</t>
  </si>
  <si>
    <t>b) A continuación, hay que ir copiando y pegando (como valor) los datos de la pestaña "DATOS A INORPORAR AL MOD-66" de todos y cada uno de los MOD-65 de cada uno de los trabajadores que tengan imputación mensual en el proyecto/actividad.</t>
  </si>
  <si>
    <t>MOD-66-ACEE</t>
  </si>
  <si>
    <t>Nº DE EXPEDIENTE: 2024.11.ACEE.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</si>
</sst>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 x14ac:knownFonts="1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F1F9"/>
        <bgColor rgb="FFCC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0" fillId="0" borderId="0" xfId="0" applyNumberFormat="1" applyAlignment="1">
      <alignment horizontal="right" vertical="center" indent="1"/>
    </xf>
    <xf numFmtId="4" fontId="0" fillId="0" borderId="0" xfId="0" applyNumberForma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7" fillId="0" borderId="0" xfId="0" quotePrefix="1" applyNumberFormat="1" applyFont="1" applyAlignment="1">
      <alignment vertical="center" wrapText="1"/>
    </xf>
    <xf numFmtId="49" fontId="7" fillId="0" borderId="0" xfId="0" quotePrefix="1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wrapText="1" inden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49" fontId="9" fillId="5" borderId="0" xfId="0" applyNumberFormat="1" applyFont="1" applyFill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4" fontId="0" fillId="3" borderId="1" xfId="0" applyNumberFormat="1" applyFill="1" applyBorder="1" applyAlignment="1" applyProtection="1">
      <alignment horizontal="right" vertical="center" indent="1"/>
      <protection locked="0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15875</xdr:rowOff>
    </xdr:from>
    <xdr:to>
      <xdr:col>6</xdr:col>
      <xdr:colOff>350045</xdr:colOff>
      <xdr:row>5</xdr:row>
      <xdr:rowOff>84660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87D74-7DC6-410F-BF32-E42942B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74625"/>
          <a:ext cx="1750220" cy="1084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12700</xdr:rowOff>
    </xdr:from>
    <xdr:to>
      <xdr:col>6</xdr:col>
      <xdr:colOff>670720</xdr:colOff>
      <xdr:row>5</xdr:row>
      <xdr:rowOff>81485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D198A4-7E77-4B00-8171-C3AB8BBE1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66700"/>
          <a:ext cx="1750220" cy="1084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6C98-AF71-47E1-87A0-01BEAD50EBDE}">
  <dimension ref="A1:B13"/>
  <sheetViews>
    <sheetView showGridLines="0" zoomScaleNormal="100" workbookViewId="0">
      <selection activeCell="B3" sqref="B3"/>
    </sheetView>
  </sheetViews>
  <sheetFormatPr baseColWidth="10" defaultColWidth="9.140625" defaultRowHeight="13.5" x14ac:dyDescent="0.25"/>
  <cols>
    <col min="1" max="1" width="5.5703125" style="28" customWidth="1"/>
    <col min="2" max="2" width="85.5703125" style="28" customWidth="1"/>
    <col min="3" max="1001" width="10.5703125" style="28" customWidth="1"/>
    <col min="1002" max="16384" width="9.140625" style="28"/>
  </cols>
  <sheetData>
    <row r="1" spans="1:2" ht="15" customHeight="1" x14ac:dyDescent="0.25">
      <c r="A1" s="27" t="s">
        <v>27</v>
      </c>
    </row>
    <row r="3" spans="1:2" ht="39.950000000000003" customHeight="1" x14ac:dyDescent="0.25">
      <c r="B3" s="35" t="s">
        <v>22</v>
      </c>
    </row>
    <row r="5" spans="1:2" ht="27" x14ac:dyDescent="0.25">
      <c r="B5" s="29" t="s">
        <v>20</v>
      </c>
    </row>
    <row r="6" spans="1:2" x14ac:dyDescent="0.25">
      <c r="B6" s="29"/>
    </row>
    <row r="7" spans="1:2" ht="40.5" x14ac:dyDescent="0.25">
      <c r="B7" s="30" t="s">
        <v>21</v>
      </c>
    </row>
    <row r="8" spans="1:2" ht="15" customHeight="1" x14ac:dyDescent="0.25">
      <c r="B8" s="31"/>
    </row>
    <row r="9" spans="1:2" ht="15" customHeight="1" x14ac:dyDescent="0.25">
      <c r="B9" s="36" t="s">
        <v>23</v>
      </c>
    </row>
    <row r="10" spans="1:2" ht="9.9499999999999993" customHeight="1" x14ac:dyDescent="0.25"/>
    <row r="11" spans="1:2" ht="15" customHeight="1" x14ac:dyDescent="0.25">
      <c r="B11" s="32" t="s">
        <v>24</v>
      </c>
    </row>
    <row r="12" spans="1:2" ht="15" customHeight="1" x14ac:dyDescent="0.25">
      <c r="B12" s="33" t="s">
        <v>25</v>
      </c>
    </row>
    <row r="13" spans="1:2" ht="54" x14ac:dyDescent="0.25">
      <c r="B13" s="34" t="s">
        <v>26</v>
      </c>
    </row>
  </sheetData>
  <sheetProtection algorithmName="SHA-512" hashValue="KIq88rx3YYM8Ci04iJrdF6xdd6SPS/sf4hDnT9uSAwzlSTYKHti7Xh7oK9ZUBWkTjYhoQjhqvGmVJU7qTVIAdA==" saltValue="d+vzkOujd9l8Y++y5f0/XQ==" spinCount="100000" sheet="1" objects="1" scenarios="1" selectLockedCells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D3FD-16D1-4C1F-8769-6379F25F5242}">
  <dimension ref="A1:J157"/>
  <sheetViews>
    <sheetView showGridLines="0" tabSelected="1" zoomScaleNormal="100" workbookViewId="0">
      <selection activeCell="I4" sqref="I4"/>
    </sheetView>
  </sheetViews>
  <sheetFormatPr baseColWidth="10" defaultColWidth="11.42578125" defaultRowHeight="13.5" x14ac:dyDescent="0.25"/>
  <cols>
    <col min="1" max="1" width="5.5703125" style="2" customWidth="1"/>
    <col min="2" max="2" width="7.5703125" style="5" hidden="1" customWidth="1"/>
    <col min="3" max="4" width="5.5703125" style="5" hidden="1" customWidth="1"/>
    <col min="5" max="5" width="5.5703125" style="2" customWidth="1"/>
    <col min="6" max="6" width="14.5703125" style="5" customWidth="1"/>
    <col min="7" max="7" width="13.28515625" style="5" customWidth="1"/>
    <col min="8" max="8" width="65.7109375" style="2" customWidth="1"/>
    <col min="9" max="9" width="14.5703125" style="9" customWidth="1"/>
    <col min="10" max="10" width="5.7109375" style="2" customWidth="1"/>
    <col min="11" max="16384" width="11.42578125" style="2"/>
  </cols>
  <sheetData>
    <row r="1" spans="1:10" x14ac:dyDescent="0.25">
      <c r="A1" s="41"/>
      <c r="F1" s="2"/>
      <c r="G1" s="2"/>
    </row>
    <row r="2" spans="1:10" ht="20.100000000000001" customHeight="1" x14ac:dyDescent="0.25">
      <c r="F2" s="2"/>
      <c r="G2" s="2"/>
      <c r="I2" s="6"/>
      <c r="J2" s="3"/>
    </row>
    <row r="3" spans="1:10" ht="20.100000000000001" customHeight="1" x14ac:dyDescent="0.25">
      <c r="F3" s="2"/>
      <c r="G3" s="2"/>
      <c r="H3" s="4"/>
      <c r="I3" s="6"/>
    </row>
    <row r="4" spans="1:10" ht="20.100000000000001" customHeight="1" x14ac:dyDescent="0.25">
      <c r="F4" s="2"/>
      <c r="G4" s="2"/>
      <c r="H4" s="20" t="s">
        <v>28</v>
      </c>
      <c r="I4" s="37"/>
      <c r="J4" s="7"/>
    </row>
    <row r="5" spans="1:10" ht="20.100000000000001" customHeight="1" x14ac:dyDescent="0.25">
      <c r="F5" s="2"/>
      <c r="G5" s="2"/>
    </row>
    <row r="6" spans="1:10" ht="20.100000000000001" customHeight="1" x14ac:dyDescent="0.25">
      <c r="F6" s="2"/>
      <c r="G6" s="2"/>
    </row>
    <row r="7" spans="1:10" s="25" customFormat="1" ht="20.100000000000001" customHeight="1" x14ac:dyDescent="0.25">
      <c r="B7" s="21" t="s">
        <v>7</v>
      </c>
      <c r="C7" s="21" t="s">
        <v>5</v>
      </c>
      <c r="D7" s="21" t="s">
        <v>6</v>
      </c>
      <c r="E7" s="22" t="s">
        <v>4</v>
      </c>
      <c r="F7" s="22" t="s">
        <v>0</v>
      </c>
      <c r="G7" s="22" t="s">
        <v>1</v>
      </c>
      <c r="H7" s="22" t="s">
        <v>2</v>
      </c>
      <c r="I7" s="23" t="s">
        <v>3</v>
      </c>
      <c r="J7" s="24"/>
    </row>
    <row r="8" spans="1:10" ht="30" customHeight="1" x14ac:dyDescent="0.25">
      <c r="B8" s="5" t="str">
        <f t="shared" ref="B8:B26" si="0">IF(F8="","",VALUE(CONCATENATE(C8,D8)))</f>
        <v/>
      </c>
      <c r="C8" s="5" t="str">
        <f>MID(G8,7,1)</f>
        <v/>
      </c>
      <c r="D8" s="5" t="str">
        <f>IF(F8="","",IF(LEN(G8)=10,VALUE(MID(G8,9,1)),IF(LEN(G8)=11,VALUE(MID(G8,9,2)))))</f>
        <v/>
      </c>
      <c r="E8" s="1">
        <v>1</v>
      </c>
      <c r="F8" s="38"/>
      <c r="G8" s="38"/>
      <c r="H8" s="39"/>
      <c r="I8" s="40"/>
    </row>
    <row r="9" spans="1:10" ht="30" customHeight="1" x14ac:dyDescent="0.25">
      <c r="B9" s="5" t="str">
        <f t="shared" si="0"/>
        <v/>
      </c>
      <c r="C9" s="5" t="str">
        <f t="shared" ref="C9:C72" si="1">MID(G9,7,1)</f>
        <v/>
      </c>
      <c r="D9" s="5" t="str">
        <f t="shared" ref="D9:D72" si="2">IF(F9="","",IF(LEN(G9)=10,VALUE(MID(G9,9,1)),IF(LEN(G9)=11,VALUE(MID(G9,9,2)))))</f>
        <v/>
      </c>
      <c r="E9" s="1">
        <v>2</v>
      </c>
      <c r="F9" s="38"/>
      <c r="G9" s="38"/>
      <c r="H9" s="39"/>
      <c r="I9" s="40"/>
    </row>
    <row r="10" spans="1:10" ht="30" customHeight="1" x14ac:dyDescent="0.25">
      <c r="B10" s="5" t="str">
        <f t="shared" si="0"/>
        <v/>
      </c>
      <c r="C10" s="5" t="str">
        <f t="shared" si="1"/>
        <v/>
      </c>
      <c r="D10" s="5" t="str">
        <f t="shared" si="2"/>
        <v/>
      </c>
      <c r="E10" s="1">
        <v>3</v>
      </c>
      <c r="F10" s="38"/>
      <c r="G10" s="38"/>
      <c r="H10" s="39"/>
      <c r="I10" s="40"/>
    </row>
    <row r="11" spans="1:10" ht="30" customHeight="1" x14ac:dyDescent="0.25">
      <c r="B11" s="5" t="str">
        <f t="shared" si="0"/>
        <v/>
      </c>
      <c r="C11" s="5" t="str">
        <f t="shared" si="1"/>
        <v/>
      </c>
      <c r="D11" s="5" t="str">
        <f t="shared" si="2"/>
        <v/>
      </c>
      <c r="E11" s="1">
        <v>4</v>
      </c>
      <c r="F11" s="38"/>
      <c r="G11" s="38"/>
      <c r="H11" s="39"/>
      <c r="I11" s="40"/>
    </row>
    <row r="12" spans="1:10" ht="30" customHeight="1" x14ac:dyDescent="0.25">
      <c r="B12" s="5" t="str">
        <f t="shared" si="0"/>
        <v/>
      </c>
      <c r="C12" s="5" t="str">
        <f t="shared" si="1"/>
        <v/>
      </c>
      <c r="D12" s="5" t="str">
        <f t="shared" si="2"/>
        <v/>
      </c>
      <c r="E12" s="1">
        <v>5</v>
      </c>
      <c r="F12" s="38"/>
      <c r="G12" s="38"/>
      <c r="H12" s="39"/>
      <c r="I12" s="40"/>
    </row>
    <row r="13" spans="1:10" ht="30" customHeight="1" x14ac:dyDescent="0.25">
      <c r="B13" s="5" t="str">
        <f t="shared" si="0"/>
        <v/>
      </c>
      <c r="C13" s="5" t="str">
        <f t="shared" si="1"/>
        <v/>
      </c>
      <c r="D13" s="5" t="str">
        <f t="shared" si="2"/>
        <v/>
      </c>
      <c r="E13" s="1">
        <v>6</v>
      </c>
      <c r="F13" s="38"/>
      <c r="G13" s="38"/>
      <c r="H13" s="39"/>
      <c r="I13" s="40"/>
    </row>
    <row r="14" spans="1:10" ht="30" customHeight="1" x14ac:dyDescent="0.25">
      <c r="B14" s="5" t="str">
        <f t="shared" si="0"/>
        <v/>
      </c>
      <c r="C14" s="5" t="str">
        <f t="shared" si="1"/>
        <v/>
      </c>
      <c r="D14" s="5" t="str">
        <f t="shared" si="2"/>
        <v/>
      </c>
      <c r="E14" s="1">
        <v>7</v>
      </c>
      <c r="F14" s="38"/>
      <c r="G14" s="38"/>
      <c r="H14" s="39"/>
      <c r="I14" s="40"/>
    </row>
    <row r="15" spans="1:10" ht="30" customHeight="1" x14ac:dyDescent="0.25">
      <c r="B15" s="5" t="str">
        <f t="shared" si="0"/>
        <v/>
      </c>
      <c r="C15" s="5" t="str">
        <f t="shared" si="1"/>
        <v/>
      </c>
      <c r="D15" s="5" t="str">
        <f t="shared" si="2"/>
        <v/>
      </c>
      <c r="E15" s="1">
        <v>8</v>
      </c>
      <c r="F15" s="38"/>
      <c r="G15" s="38"/>
      <c r="H15" s="39"/>
      <c r="I15" s="40"/>
    </row>
    <row r="16" spans="1:10" ht="30" customHeight="1" x14ac:dyDescent="0.25">
      <c r="B16" s="5" t="str">
        <f t="shared" si="0"/>
        <v/>
      </c>
      <c r="C16" s="5" t="str">
        <f t="shared" si="1"/>
        <v/>
      </c>
      <c r="D16" s="5" t="str">
        <f t="shared" si="2"/>
        <v/>
      </c>
      <c r="E16" s="1">
        <v>9</v>
      </c>
      <c r="F16" s="38"/>
      <c r="G16" s="38"/>
      <c r="H16" s="39"/>
      <c r="I16" s="40"/>
    </row>
    <row r="17" spans="2:9" ht="30" customHeight="1" x14ac:dyDescent="0.25">
      <c r="B17" s="5" t="str">
        <f t="shared" si="0"/>
        <v/>
      </c>
      <c r="C17" s="5" t="str">
        <f t="shared" si="1"/>
        <v/>
      </c>
      <c r="D17" s="5" t="str">
        <f t="shared" si="2"/>
        <v/>
      </c>
      <c r="E17" s="1">
        <v>10</v>
      </c>
      <c r="F17" s="38"/>
      <c r="G17" s="38"/>
      <c r="H17" s="39"/>
      <c r="I17" s="40"/>
    </row>
    <row r="18" spans="2:9" ht="30" customHeight="1" x14ac:dyDescent="0.25">
      <c r="B18" s="5" t="str">
        <f t="shared" si="0"/>
        <v/>
      </c>
      <c r="C18" s="5" t="str">
        <f t="shared" si="1"/>
        <v/>
      </c>
      <c r="D18" s="5" t="str">
        <f t="shared" si="2"/>
        <v/>
      </c>
      <c r="E18" s="1">
        <v>11</v>
      </c>
      <c r="F18" s="38"/>
      <c r="G18" s="38"/>
      <c r="H18" s="39"/>
      <c r="I18" s="40"/>
    </row>
    <row r="19" spans="2:9" ht="30" customHeight="1" x14ac:dyDescent="0.25">
      <c r="B19" s="5" t="str">
        <f t="shared" si="0"/>
        <v/>
      </c>
      <c r="C19" s="5" t="str">
        <f t="shared" si="1"/>
        <v/>
      </c>
      <c r="D19" s="5" t="str">
        <f t="shared" si="2"/>
        <v/>
      </c>
      <c r="E19" s="1">
        <v>12</v>
      </c>
      <c r="F19" s="38"/>
      <c r="G19" s="38"/>
      <c r="H19" s="39"/>
      <c r="I19" s="40"/>
    </row>
    <row r="20" spans="2:9" ht="30" customHeight="1" x14ac:dyDescent="0.25">
      <c r="B20" s="5" t="str">
        <f t="shared" si="0"/>
        <v/>
      </c>
      <c r="C20" s="5" t="str">
        <f t="shared" si="1"/>
        <v/>
      </c>
      <c r="D20" s="5" t="str">
        <f t="shared" si="2"/>
        <v/>
      </c>
      <c r="E20" s="1">
        <v>13</v>
      </c>
      <c r="F20" s="38"/>
      <c r="G20" s="38"/>
      <c r="H20" s="39"/>
      <c r="I20" s="40"/>
    </row>
    <row r="21" spans="2:9" ht="30" customHeight="1" x14ac:dyDescent="0.25">
      <c r="B21" s="5" t="str">
        <f t="shared" si="0"/>
        <v/>
      </c>
      <c r="C21" s="5" t="str">
        <f t="shared" si="1"/>
        <v/>
      </c>
      <c r="D21" s="5" t="str">
        <f t="shared" si="2"/>
        <v/>
      </c>
      <c r="E21" s="1">
        <v>14</v>
      </c>
      <c r="F21" s="38"/>
      <c r="G21" s="38"/>
      <c r="H21" s="39"/>
      <c r="I21" s="40"/>
    </row>
    <row r="22" spans="2:9" ht="30" customHeight="1" x14ac:dyDescent="0.25">
      <c r="B22" s="5" t="str">
        <f t="shared" si="0"/>
        <v/>
      </c>
      <c r="C22" s="5" t="str">
        <f t="shared" si="1"/>
        <v/>
      </c>
      <c r="D22" s="5" t="str">
        <f t="shared" si="2"/>
        <v/>
      </c>
      <c r="E22" s="1">
        <v>15</v>
      </c>
      <c r="F22" s="38"/>
      <c r="G22" s="38"/>
      <c r="H22" s="39"/>
      <c r="I22" s="40"/>
    </row>
    <row r="23" spans="2:9" ht="30" customHeight="1" x14ac:dyDescent="0.25">
      <c r="B23" s="5" t="str">
        <f t="shared" si="0"/>
        <v/>
      </c>
      <c r="C23" s="5" t="str">
        <f t="shared" si="1"/>
        <v/>
      </c>
      <c r="D23" s="5" t="str">
        <f t="shared" si="2"/>
        <v/>
      </c>
      <c r="E23" s="1">
        <v>16</v>
      </c>
      <c r="F23" s="38"/>
      <c r="G23" s="38"/>
      <c r="H23" s="39"/>
      <c r="I23" s="40"/>
    </row>
    <row r="24" spans="2:9" ht="30" customHeight="1" x14ac:dyDescent="0.25">
      <c r="B24" s="5" t="str">
        <f t="shared" si="0"/>
        <v/>
      </c>
      <c r="C24" s="5" t="str">
        <f t="shared" si="1"/>
        <v/>
      </c>
      <c r="D24" s="5" t="str">
        <f t="shared" si="2"/>
        <v/>
      </c>
      <c r="E24" s="1">
        <v>17</v>
      </c>
      <c r="F24" s="38"/>
      <c r="G24" s="38"/>
      <c r="H24" s="39"/>
      <c r="I24" s="40"/>
    </row>
    <row r="25" spans="2:9" ht="30" customHeight="1" x14ac:dyDescent="0.25">
      <c r="B25" s="5" t="str">
        <f t="shared" si="0"/>
        <v/>
      </c>
      <c r="C25" s="5" t="str">
        <f t="shared" si="1"/>
        <v/>
      </c>
      <c r="D25" s="5" t="str">
        <f t="shared" si="2"/>
        <v/>
      </c>
      <c r="E25" s="1">
        <v>18</v>
      </c>
      <c r="F25" s="38"/>
      <c r="G25" s="38"/>
      <c r="H25" s="39"/>
      <c r="I25" s="40"/>
    </row>
    <row r="26" spans="2:9" ht="30" customHeight="1" x14ac:dyDescent="0.25">
      <c r="B26" s="5" t="str">
        <f t="shared" si="0"/>
        <v/>
      </c>
      <c r="C26" s="5" t="str">
        <f t="shared" si="1"/>
        <v/>
      </c>
      <c r="D26" s="5" t="str">
        <f t="shared" si="2"/>
        <v/>
      </c>
      <c r="E26" s="1">
        <v>19</v>
      </c>
      <c r="F26" s="38"/>
      <c r="G26" s="38"/>
      <c r="H26" s="39"/>
      <c r="I26" s="40"/>
    </row>
    <row r="27" spans="2:9" ht="30" customHeight="1" x14ac:dyDescent="0.25">
      <c r="B27" s="5" t="str">
        <f>IF(F27="","",VALUE(CONCATENATE(C27,D27)))</f>
        <v/>
      </c>
      <c r="C27" s="5" t="str">
        <f t="shared" si="1"/>
        <v/>
      </c>
      <c r="D27" s="5" t="str">
        <f t="shared" si="2"/>
        <v/>
      </c>
      <c r="E27" s="1">
        <v>20</v>
      </c>
      <c r="F27" s="38"/>
      <c r="G27" s="38"/>
      <c r="H27" s="39"/>
      <c r="I27" s="40"/>
    </row>
    <row r="28" spans="2:9" ht="30" customHeight="1" x14ac:dyDescent="0.25">
      <c r="B28" s="5" t="str">
        <f t="shared" ref="B28:B91" si="3">IF(F28="","",VALUE(CONCATENATE(C28,D28)))</f>
        <v/>
      </c>
      <c r="C28" s="5" t="str">
        <f t="shared" si="1"/>
        <v/>
      </c>
      <c r="D28" s="5" t="str">
        <f t="shared" si="2"/>
        <v/>
      </c>
      <c r="E28" s="1">
        <v>21</v>
      </c>
      <c r="F28" s="38"/>
      <c r="G28" s="38"/>
      <c r="H28" s="39"/>
      <c r="I28" s="40"/>
    </row>
    <row r="29" spans="2:9" ht="30" customHeight="1" x14ac:dyDescent="0.25">
      <c r="B29" s="5" t="str">
        <f t="shared" si="3"/>
        <v/>
      </c>
      <c r="C29" s="5" t="str">
        <f t="shared" si="1"/>
        <v/>
      </c>
      <c r="D29" s="5" t="str">
        <f t="shared" si="2"/>
        <v/>
      </c>
      <c r="E29" s="1">
        <v>22</v>
      </c>
      <c r="F29" s="38"/>
      <c r="G29" s="38"/>
      <c r="H29" s="39"/>
      <c r="I29" s="40"/>
    </row>
    <row r="30" spans="2:9" ht="30" customHeight="1" x14ac:dyDescent="0.25">
      <c r="B30" s="5" t="str">
        <f t="shared" si="3"/>
        <v/>
      </c>
      <c r="C30" s="5" t="str">
        <f t="shared" si="1"/>
        <v/>
      </c>
      <c r="D30" s="5" t="str">
        <f t="shared" si="2"/>
        <v/>
      </c>
      <c r="E30" s="1">
        <v>23</v>
      </c>
      <c r="F30" s="38"/>
      <c r="G30" s="38"/>
      <c r="H30" s="39"/>
      <c r="I30" s="40"/>
    </row>
    <row r="31" spans="2:9" ht="30" customHeight="1" x14ac:dyDescent="0.25">
      <c r="B31" s="5" t="str">
        <f t="shared" si="3"/>
        <v/>
      </c>
      <c r="C31" s="5" t="str">
        <f t="shared" si="1"/>
        <v/>
      </c>
      <c r="D31" s="5" t="str">
        <f t="shared" si="2"/>
        <v/>
      </c>
      <c r="E31" s="1">
        <v>24</v>
      </c>
      <c r="F31" s="38"/>
      <c r="G31" s="38"/>
      <c r="H31" s="39"/>
      <c r="I31" s="40"/>
    </row>
    <row r="32" spans="2:9" ht="30" customHeight="1" x14ac:dyDescent="0.25">
      <c r="B32" s="5" t="str">
        <f t="shared" si="3"/>
        <v/>
      </c>
      <c r="C32" s="5" t="str">
        <f t="shared" si="1"/>
        <v/>
      </c>
      <c r="D32" s="5" t="str">
        <f t="shared" si="2"/>
        <v/>
      </c>
      <c r="E32" s="1">
        <v>25</v>
      </c>
      <c r="F32" s="38"/>
      <c r="G32" s="38"/>
      <c r="H32" s="39"/>
      <c r="I32" s="40"/>
    </row>
    <row r="33" spans="2:9" ht="30" customHeight="1" x14ac:dyDescent="0.25">
      <c r="B33" s="5" t="str">
        <f t="shared" si="3"/>
        <v/>
      </c>
      <c r="C33" s="5" t="str">
        <f t="shared" si="1"/>
        <v/>
      </c>
      <c r="D33" s="5" t="str">
        <f t="shared" si="2"/>
        <v/>
      </c>
      <c r="E33" s="1">
        <v>26</v>
      </c>
      <c r="F33" s="38"/>
      <c r="G33" s="38"/>
      <c r="H33" s="39"/>
      <c r="I33" s="40"/>
    </row>
    <row r="34" spans="2:9" ht="30" customHeight="1" x14ac:dyDescent="0.25">
      <c r="B34" s="5" t="str">
        <f t="shared" si="3"/>
        <v/>
      </c>
      <c r="C34" s="5" t="str">
        <f t="shared" si="1"/>
        <v/>
      </c>
      <c r="D34" s="5" t="str">
        <f t="shared" si="2"/>
        <v/>
      </c>
      <c r="E34" s="1">
        <v>27</v>
      </c>
      <c r="F34" s="38"/>
      <c r="G34" s="38"/>
      <c r="H34" s="39"/>
      <c r="I34" s="40"/>
    </row>
    <row r="35" spans="2:9" ht="30" customHeight="1" x14ac:dyDescent="0.25">
      <c r="B35" s="5" t="str">
        <f t="shared" si="3"/>
        <v/>
      </c>
      <c r="C35" s="5" t="str">
        <f t="shared" si="1"/>
        <v/>
      </c>
      <c r="D35" s="5" t="str">
        <f t="shared" si="2"/>
        <v/>
      </c>
      <c r="E35" s="1">
        <v>28</v>
      </c>
      <c r="F35" s="38"/>
      <c r="G35" s="38"/>
      <c r="H35" s="39"/>
      <c r="I35" s="40"/>
    </row>
    <row r="36" spans="2:9" ht="30" customHeight="1" x14ac:dyDescent="0.25">
      <c r="B36" s="5" t="str">
        <f t="shared" si="3"/>
        <v/>
      </c>
      <c r="C36" s="5" t="str">
        <f t="shared" si="1"/>
        <v/>
      </c>
      <c r="D36" s="5" t="str">
        <f t="shared" si="2"/>
        <v/>
      </c>
      <c r="E36" s="1">
        <v>29</v>
      </c>
      <c r="F36" s="38"/>
      <c r="G36" s="38"/>
      <c r="H36" s="39"/>
      <c r="I36" s="40"/>
    </row>
    <row r="37" spans="2:9" ht="30" customHeight="1" x14ac:dyDescent="0.25">
      <c r="B37" s="5" t="str">
        <f t="shared" si="3"/>
        <v/>
      </c>
      <c r="C37" s="5" t="str">
        <f t="shared" si="1"/>
        <v/>
      </c>
      <c r="D37" s="5" t="str">
        <f t="shared" si="2"/>
        <v/>
      </c>
      <c r="E37" s="1">
        <v>30</v>
      </c>
      <c r="F37" s="38"/>
      <c r="G37" s="38"/>
      <c r="H37" s="39"/>
      <c r="I37" s="40"/>
    </row>
    <row r="38" spans="2:9" ht="30" customHeight="1" x14ac:dyDescent="0.25">
      <c r="B38" s="5" t="str">
        <f t="shared" si="3"/>
        <v/>
      </c>
      <c r="C38" s="5" t="str">
        <f t="shared" si="1"/>
        <v/>
      </c>
      <c r="D38" s="5" t="str">
        <f t="shared" si="2"/>
        <v/>
      </c>
      <c r="E38" s="1">
        <v>31</v>
      </c>
      <c r="F38" s="38"/>
      <c r="G38" s="38"/>
      <c r="H38" s="39"/>
      <c r="I38" s="40"/>
    </row>
    <row r="39" spans="2:9" ht="30" customHeight="1" x14ac:dyDescent="0.25">
      <c r="B39" s="5" t="str">
        <f t="shared" si="3"/>
        <v/>
      </c>
      <c r="C39" s="5" t="str">
        <f t="shared" si="1"/>
        <v/>
      </c>
      <c r="D39" s="5" t="str">
        <f t="shared" si="2"/>
        <v/>
      </c>
      <c r="E39" s="1">
        <v>32</v>
      </c>
      <c r="F39" s="38"/>
      <c r="G39" s="38"/>
      <c r="H39" s="39"/>
      <c r="I39" s="40"/>
    </row>
    <row r="40" spans="2:9" ht="30" customHeight="1" x14ac:dyDescent="0.25">
      <c r="B40" s="5" t="str">
        <f t="shared" si="3"/>
        <v/>
      </c>
      <c r="C40" s="5" t="str">
        <f t="shared" si="1"/>
        <v/>
      </c>
      <c r="D40" s="5" t="str">
        <f t="shared" si="2"/>
        <v/>
      </c>
      <c r="E40" s="1">
        <v>33</v>
      </c>
      <c r="F40" s="38"/>
      <c r="G40" s="38"/>
      <c r="H40" s="39"/>
      <c r="I40" s="40"/>
    </row>
    <row r="41" spans="2:9" ht="30" customHeight="1" x14ac:dyDescent="0.25">
      <c r="B41" s="5" t="str">
        <f t="shared" si="3"/>
        <v/>
      </c>
      <c r="C41" s="5" t="str">
        <f t="shared" si="1"/>
        <v/>
      </c>
      <c r="D41" s="5" t="str">
        <f t="shared" si="2"/>
        <v/>
      </c>
      <c r="E41" s="1">
        <v>34</v>
      </c>
      <c r="F41" s="38"/>
      <c r="G41" s="38"/>
      <c r="H41" s="39"/>
      <c r="I41" s="40"/>
    </row>
    <row r="42" spans="2:9" ht="30" customHeight="1" x14ac:dyDescent="0.25">
      <c r="B42" s="5" t="str">
        <f t="shared" si="3"/>
        <v/>
      </c>
      <c r="C42" s="5" t="str">
        <f t="shared" si="1"/>
        <v/>
      </c>
      <c r="D42" s="5" t="str">
        <f t="shared" si="2"/>
        <v/>
      </c>
      <c r="E42" s="1">
        <v>35</v>
      </c>
      <c r="F42" s="38"/>
      <c r="G42" s="38"/>
      <c r="H42" s="39"/>
      <c r="I42" s="40"/>
    </row>
    <row r="43" spans="2:9" ht="30" customHeight="1" x14ac:dyDescent="0.25">
      <c r="B43" s="5" t="str">
        <f t="shared" si="3"/>
        <v/>
      </c>
      <c r="C43" s="5" t="str">
        <f t="shared" si="1"/>
        <v/>
      </c>
      <c r="D43" s="5" t="str">
        <f t="shared" si="2"/>
        <v/>
      </c>
      <c r="E43" s="1">
        <v>36</v>
      </c>
      <c r="F43" s="38"/>
      <c r="G43" s="38"/>
      <c r="H43" s="39"/>
      <c r="I43" s="40"/>
    </row>
    <row r="44" spans="2:9" ht="30" customHeight="1" x14ac:dyDescent="0.25">
      <c r="B44" s="5" t="str">
        <f t="shared" si="3"/>
        <v/>
      </c>
      <c r="C44" s="5" t="str">
        <f t="shared" si="1"/>
        <v/>
      </c>
      <c r="D44" s="5" t="str">
        <f t="shared" si="2"/>
        <v/>
      </c>
      <c r="E44" s="1">
        <v>37</v>
      </c>
      <c r="F44" s="38"/>
      <c r="G44" s="38"/>
      <c r="H44" s="39"/>
      <c r="I44" s="40"/>
    </row>
    <row r="45" spans="2:9" ht="30" customHeight="1" x14ac:dyDescent="0.25">
      <c r="B45" s="5" t="str">
        <f t="shared" si="3"/>
        <v/>
      </c>
      <c r="C45" s="5" t="str">
        <f t="shared" si="1"/>
        <v/>
      </c>
      <c r="D45" s="5" t="str">
        <f t="shared" si="2"/>
        <v/>
      </c>
      <c r="E45" s="1">
        <v>38</v>
      </c>
      <c r="F45" s="38"/>
      <c r="G45" s="38"/>
      <c r="H45" s="39"/>
      <c r="I45" s="40"/>
    </row>
    <row r="46" spans="2:9" ht="30" customHeight="1" x14ac:dyDescent="0.25">
      <c r="B46" s="5" t="str">
        <f t="shared" si="3"/>
        <v/>
      </c>
      <c r="C46" s="5" t="str">
        <f t="shared" si="1"/>
        <v/>
      </c>
      <c r="D46" s="5" t="str">
        <f t="shared" si="2"/>
        <v/>
      </c>
      <c r="E46" s="1">
        <v>39</v>
      </c>
      <c r="F46" s="38"/>
      <c r="G46" s="38"/>
      <c r="H46" s="39"/>
      <c r="I46" s="40"/>
    </row>
    <row r="47" spans="2:9" ht="30" customHeight="1" x14ac:dyDescent="0.25">
      <c r="B47" s="5" t="str">
        <f t="shared" si="3"/>
        <v/>
      </c>
      <c r="C47" s="5" t="str">
        <f t="shared" si="1"/>
        <v/>
      </c>
      <c r="D47" s="5" t="str">
        <f t="shared" si="2"/>
        <v/>
      </c>
      <c r="E47" s="1">
        <v>40</v>
      </c>
      <c r="F47" s="38"/>
      <c r="G47" s="38"/>
      <c r="H47" s="39"/>
      <c r="I47" s="40"/>
    </row>
    <row r="48" spans="2:9" ht="30" customHeight="1" x14ac:dyDescent="0.25">
      <c r="B48" s="5" t="str">
        <f t="shared" si="3"/>
        <v/>
      </c>
      <c r="C48" s="5" t="str">
        <f t="shared" si="1"/>
        <v/>
      </c>
      <c r="D48" s="5" t="str">
        <f t="shared" si="2"/>
        <v/>
      </c>
      <c r="E48" s="1">
        <v>41</v>
      </c>
      <c r="F48" s="38"/>
      <c r="G48" s="38"/>
      <c r="H48" s="39"/>
      <c r="I48" s="40"/>
    </row>
    <row r="49" spans="2:9" ht="30" customHeight="1" x14ac:dyDescent="0.25">
      <c r="B49" s="5" t="str">
        <f t="shared" si="3"/>
        <v/>
      </c>
      <c r="C49" s="5" t="str">
        <f t="shared" si="1"/>
        <v/>
      </c>
      <c r="D49" s="5" t="str">
        <f t="shared" si="2"/>
        <v/>
      </c>
      <c r="E49" s="1">
        <v>42</v>
      </c>
      <c r="F49" s="38"/>
      <c r="G49" s="38"/>
      <c r="H49" s="39"/>
      <c r="I49" s="40"/>
    </row>
    <row r="50" spans="2:9" ht="30" customHeight="1" x14ac:dyDescent="0.25">
      <c r="B50" s="5" t="str">
        <f t="shared" si="3"/>
        <v/>
      </c>
      <c r="C50" s="5" t="str">
        <f t="shared" si="1"/>
        <v/>
      </c>
      <c r="D50" s="5" t="str">
        <f t="shared" si="2"/>
        <v/>
      </c>
      <c r="E50" s="1">
        <v>43</v>
      </c>
      <c r="F50" s="38"/>
      <c r="G50" s="38"/>
      <c r="H50" s="39"/>
      <c r="I50" s="40"/>
    </row>
    <row r="51" spans="2:9" ht="30" customHeight="1" x14ac:dyDescent="0.25">
      <c r="B51" s="5" t="str">
        <f t="shared" si="3"/>
        <v/>
      </c>
      <c r="C51" s="5" t="str">
        <f t="shared" si="1"/>
        <v/>
      </c>
      <c r="D51" s="5" t="str">
        <f t="shared" si="2"/>
        <v/>
      </c>
      <c r="E51" s="1">
        <v>44</v>
      </c>
      <c r="F51" s="38"/>
      <c r="G51" s="38"/>
      <c r="H51" s="39"/>
      <c r="I51" s="40"/>
    </row>
    <row r="52" spans="2:9" ht="30" customHeight="1" x14ac:dyDescent="0.25">
      <c r="B52" s="5" t="str">
        <f t="shared" si="3"/>
        <v/>
      </c>
      <c r="C52" s="5" t="str">
        <f t="shared" si="1"/>
        <v/>
      </c>
      <c r="D52" s="5" t="str">
        <f t="shared" si="2"/>
        <v/>
      </c>
      <c r="E52" s="1">
        <v>45</v>
      </c>
      <c r="F52" s="38"/>
      <c r="G52" s="38"/>
      <c r="H52" s="39"/>
      <c r="I52" s="40"/>
    </row>
    <row r="53" spans="2:9" ht="30" customHeight="1" x14ac:dyDescent="0.25">
      <c r="B53" s="5" t="str">
        <f t="shared" si="3"/>
        <v/>
      </c>
      <c r="C53" s="5" t="str">
        <f t="shared" si="1"/>
        <v/>
      </c>
      <c r="D53" s="5" t="str">
        <f t="shared" si="2"/>
        <v/>
      </c>
      <c r="E53" s="1">
        <v>46</v>
      </c>
      <c r="F53" s="38"/>
      <c r="G53" s="38"/>
      <c r="H53" s="39"/>
      <c r="I53" s="40"/>
    </row>
    <row r="54" spans="2:9" ht="30" customHeight="1" x14ac:dyDescent="0.25">
      <c r="B54" s="5" t="str">
        <f t="shared" si="3"/>
        <v/>
      </c>
      <c r="C54" s="5" t="str">
        <f t="shared" si="1"/>
        <v/>
      </c>
      <c r="D54" s="5" t="str">
        <f t="shared" si="2"/>
        <v/>
      </c>
      <c r="E54" s="1">
        <v>47</v>
      </c>
      <c r="F54" s="38"/>
      <c r="G54" s="38"/>
      <c r="H54" s="39"/>
      <c r="I54" s="40"/>
    </row>
    <row r="55" spans="2:9" ht="30" customHeight="1" x14ac:dyDescent="0.25">
      <c r="B55" s="5" t="str">
        <f t="shared" si="3"/>
        <v/>
      </c>
      <c r="C55" s="5" t="str">
        <f t="shared" si="1"/>
        <v/>
      </c>
      <c r="D55" s="5" t="str">
        <f t="shared" si="2"/>
        <v/>
      </c>
      <c r="E55" s="1">
        <v>48</v>
      </c>
      <c r="F55" s="38"/>
      <c r="G55" s="38"/>
      <c r="H55" s="39"/>
      <c r="I55" s="40"/>
    </row>
    <row r="56" spans="2:9" ht="30" customHeight="1" x14ac:dyDescent="0.25">
      <c r="B56" s="5" t="str">
        <f t="shared" si="3"/>
        <v/>
      </c>
      <c r="C56" s="5" t="str">
        <f t="shared" si="1"/>
        <v/>
      </c>
      <c r="D56" s="5" t="str">
        <f t="shared" si="2"/>
        <v/>
      </c>
      <c r="E56" s="1">
        <v>49</v>
      </c>
      <c r="F56" s="38"/>
      <c r="G56" s="38"/>
      <c r="H56" s="39"/>
      <c r="I56" s="40"/>
    </row>
    <row r="57" spans="2:9" ht="30" customHeight="1" x14ac:dyDescent="0.25">
      <c r="B57" s="5" t="str">
        <f t="shared" si="3"/>
        <v/>
      </c>
      <c r="C57" s="5" t="str">
        <f t="shared" si="1"/>
        <v/>
      </c>
      <c r="D57" s="5" t="str">
        <f t="shared" si="2"/>
        <v/>
      </c>
      <c r="E57" s="1">
        <v>50</v>
      </c>
      <c r="F57" s="38"/>
      <c r="G57" s="38"/>
      <c r="H57" s="39"/>
      <c r="I57" s="40"/>
    </row>
    <row r="58" spans="2:9" ht="30" customHeight="1" x14ac:dyDescent="0.25">
      <c r="B58" s="5" t="str">
        <f t="shared" si="3"/>
        <v/>
      </c>
      <c r="C58" s="5" t="str">
        <f t="shared" si="1"/>
        <v/>
      </c>
      <c r="D58" s="5" t="str">
        <f t="shared" si="2"/>
        <v/>
      </c>
      <c r="E58" s="1">
        <v>51</v>
      </c>
      <c r="F58" s="38"/>
      <c r="G58" s="38"/>
      <c r="H58" s="39"/>
      <c r="I58" s="40"/>
    </row>
    <row r="59" spans="2:9" ht="30" customHeight="1" x14ac:dyDescent="0.25">
      <c r="B59" s="5" t="str">
        <f t="shared" si="3"/>
        <v/>
      </c>
      <c r="C59" s="5" t="str">
        <f t="shared" si="1"/>
        <v/>
      </c>
      <c r="D59" s="5" t="str">
        <f t="shared" si="2"/>
        <v/>
      </c>
      <c r="E59" s="1">
        <v>52</v>
      </c>
      <c r="F59" s="38"/>
      <c r="G59" s="38"/>
      <c r="H59" s="39"/>
      <c r="I59" s="40"/>
    </row>
    <row r="60" spans="2:9" ht="30" customHeight="1" x14ac:dyDescent="0.25">
      <c r="B60" s="5" t="str">
        <f t="shared" si="3"/>
        <v/>
      </c>
      <c r="C60" s="5" t="str">
        <f t="shared" si="1"/>
        <v/>
      </c>
      <c r="D60" s="5" t="str">
        <f t="shared" si="2"/>
        <v/>
      </c>
      <c r="E60" s="1">
        <v>53</v>
      </c>
      <c r="F60" s="38"/>
      <c r="G60" s="38"/>
      <c r="H60" s="39"/>
      <c r="I60" s="40"/>
    </row>
    <row r="61" spans="2:9" ht="30" customHeight="1" x14ac:dyDescent="0.25">
      <c r="B61" s="5" t="str">
        <f t="shared" si="3"/>
        <v/>
      </c>
      <c r="C61" s="5" t="str">
        <f t="shared" si="1"/>
        <v/>
      </c>
      <c r="D61" s="5" t="str">
        <f t="shared" si="2"/>
        <v/>
      </c>
      <c r="E61" s="1">
        <v>54</v>
      </c>
      <c r="F61" s="38"/>
      <c r="G61" s="38"/>
      <c r="H61" s="39"/>
      <c r="I61" s="40"/>
    </row>
    <row r="62" spans="2:9" ht="30" customHeight="1" x14ac:dyDescent="0.25">
      <c r="B62" s="5" t="str">
        <f t="shared" si="3"/>
        <v/>
      </c>
      <c r="C62" s="5" t="str">
        <f t="shared" si="1"/>
        <v/>
      </c>
      <c r="D62" s="5" t="str">
        <f t="shared" si="2"/>
        <v/>
      </c>
      <c r="E62" s="1">
        <v>55</v>
      </c>
      <c r="F62" s="38"/>
      <c r="G62" s="38"/>
      <c r="H62" s="39"/>
      <c r="I62" s="40"/>
    </row>
    <row r="63" spans="2:9" ht="30" customHeight="1" x14ac:dyDescent="0.25">
      <c r="B63" s="5" t="str">
        <f t="shared" si="3"/>
        <v/>
      </c>
      <c r="C63" s="5" t="str">
        <f t="shared" si="1"/>
        <v/>
      </c>
      <c r="D63" s="5" t="str">
        <f t="shared" si="2"/>
        <v/>
      </c>
      <c r="E63" s="1">
        <v>56</v>
      </c>
      <c r="F63" s="38"/>
      <c r="G63" s="38"/>
      <c r="H63" s="39"/>
      <c r="I63" s="40"/>
    </row>
    <row r="64" spans="2:9" ht="30" customHeight="1" x14ac:dyDescent="0.25">
      <c r="B64" s="5" t="str">
        <f t="shared" si="3"/>
        <v/>
      </c>
      <c r="C64" s="5" t="str">
        <f t="shared" si="1"/>
        <v/>
      </c>
      <c r="D64" s="5" t="str">
        <f t="shared" si="2"/>
        <v/>
      </c>
      <c r="E64" s="1">
        <v>57</v>
      </c>
      <c r="F64" s="38"/>
      <c r="G64" s="38"/>
      <c r="H64" s="39"/>
      <c r="I64" s="40"/>
    </row>
    <row r="65" spans="2:9" ht="30" customHeight="1" x14ac:dyDescent="0.25">
      <c r="B65" s="5" t="str">
        <f t="shared" si="3"/>
        <v/>
      </c>
      <c r="C65" s="5" t="str">
        <f t="shared" si="1"/>
        <v/>
      </c>
      <c r="D65" s="5" t="str">
        <f t="shared" si="2"/>
        <v/>
      </c>
      <c r="E65" s="1">
        <v>58</v>
      </c>
      <c r="F65" s="38"/>
      <c r="G65" s="38"/>
      <c r="H65" s="39"/>
      <c r="I65" s="40"/>
    </row>
    <row r="66" spans="2:9" ht="30" customHeight="1" x14ac:dyDescent="0.25">
      <c r="B66" s="5" t="str">
        <f t="shared" si="3"/>
        <v/>
      </c>
      <c r="C66" s="5" t="str">
        <f t="shared" si="1"/>
        <v/>
      </c>
      <c r="D66" s="5" t="str">
        <f t="shared" si="2"/>
        <v/>
      </c>
      <c r="E66" s="1">
        <v>59</v>
      </c>
      <c r="F66" s="38"/>
      <c r="G66" s="38"/>
      <c r="H66" s="39"/>
      <c r="I66" s="40"/>
    </row>
    <row r="67" spans="2:9" ht="30" customHeight="1" x14ac:dyDescent="0.25">
      <c r="B67" s="5" t="str">
        <f t="shared" si="3"/>
        <v/>
      </c>
      <c r="C67" s="5" t="str">
        <f t="shared" si="1"/>
        <v/>
      </c>
      <c r="D67" s="5" t="str">
        <f t="shared" si="2"/>
        <v/>
      </c>
      <c r="E67" s="1">
        <v>60</v>
      </c>
      <c r="F67" s="38"/>
      <c r="G67" s="38"/>
      <c r="H67" s="39"/>
      <c r="I67" s="40"/>
    </row>
    <row r="68" spans="2:9" ht="30" customHeight="1" x14ac:dyDescent="0.25">
      <c r="B68" s="5" t="str">
        <f t="shared" si="3"/>
        <v/>
      </c>
      <c r="C68" s="5" t="str">
        <f t="shared" si="1"/>
        <v/>
      </c>
      <c r="D68" s="5" t="str">
        <f t="shared" si="2"/>
        <v/>
      </c>
      <c r="E68" s="1">
        <v>61</v>
      </c>
      <c r="F68" s="38"/>
      <c r="G68" s="38"/>
      <c r="H68" s="39"/>
      <c r="I68" s="40"/>
    </row>
    <row r="69" spans="2:9" ht="30" customHeight="1" x14ac:dyDescent="0.25">
      <c r="B69" s="5" t="str">
        <f t="shared" si="3"/>
        <v/>
      </c>
      <c r="C69" s="5" t="str">
        <f t="shared" si="1"/>
        <v/>
      </c>
      <c r="D69" s="5" t="str">
        <f t="shared" si="2"/>
        <v/>
      </c>
      <c r="E69" s="1">
        <v>62</v>
      </c>
      <c r="F69" s="38"/>
      <c r="G69" s="38"/>
      <c r="H69" s="39"/>
      <c r="I69" s="40"/>
    </row>
    <row r="70" spans="2:9" ht="30" customHeight="1" x14ac:dyDescent="0.25">
      <c r="B70" s="5" t="str">
        <f t="shared" si="3"/>
        <v/>
      </c>
      <c r="C70" s="5" t="str">
        <f t="shared" si="1"/>
        <v/>
      </c>
      <c r="D70" s="5" t="str">
        <f t="shared" si="2"/>
        <v/>
      </c>
      <c r="E70" s="1">
        <v>63</v>
      </c>
      <c r="F70" s="38"/>
      <c r="G70" s="38"/>
      <c r="H70" s="39"/>
      <c r="I70" s="40"/>
    </row>
    <row r="71" spans="2:9" ht="30" customHeight="1" x14ac:dyDescent="0.25">
      <c r="B71" s="5" t="str">
        <f t="shared" si="3"/>
        <v/>
      </c>
      <c r="C71" s="5" t="str">
        <f t="shared" si="1"/>
        <v/>
      </c>
      <c r="D71" s="5" t="str">
        <f t="shared" si="2"/>
        <v/>
      </c>
      <c r="E71" s="1">
        <v>64</v>
      </c>
      <c r="F71" s="38"/>
      <c r="G71" s="38"/>
      <c r="H71" s="39"/>
      <c r="I71" s="40"/>
    </row>
    <row r="72" spans="2:9" ht="30" customHeight="1" x14ac:dyDescent="0.25">
      <c r="B72" s="5" t="str">
        <f t="shared" si="3"/>
        <v/>
      </c>
      <c r="C72" s="5" t="str">
        <f t="shared" si="1"/>
        <v/>
      </c>
      <c r="D72" s="5" t="str">
        <f t="shared" si="2"/>
        <v/>
      </c>
      <c r="E72" s="1">
        <v>65</v>
      </c>
      <c r="F72" s="38"/>
      <c r="G72" s="38"/>
      <c r="H72" s="39"/>
      <c r="I72" s="40"/>
    </row>
    <row r="73" spans="2:9" ht="30" customHeight="1" x14ac:dyDescent="0.25">
      <c r="B73" s="5" t="str">
        <f t="shared" si="3"/>
        <v/>
      </c>
      <c r="C73" s="5" t="str">
        <f t="shared" ref="C73:C136" si="4">MID(G73,7,1)</f>
        <v/>
      </c>
      <c r="D73" s="5" t="str">
        <f t="shared" ref="D73:D136" si="5">IF(F73="","",IF(LEN(G73)=10,VALUE(MID(G73,9,1)),IF(LEN(G73)=11,VALUE(MID(G73,9,2)))))</f>
        <v/>
      </c>
      <c r="E73" s="1">
        <v>66</v>
      </c>
      <c r="F73" s="38"/>
      <c r="G73" s="38"/>
      <c r="H73" s="39"/>
      <c r="I73" s="40"/>
    </row>
    <row r="74" spans="2:9" ht="30" customHeight="1" x14ac:dyDescent="0.25">
      <c r="B74" s="5" t="str">
        <f t="shared" si="3"/>
        <v/>
      </c>
      <c r="C74" s="5" t="str">
        <f t="shared" si="4"/>
        <v/>
      </c>
      <c r="D74" s="5" t="str">
        <f t="shared" si="5"/>
        <v/>
      </c>
      <c r="E74" s="1">
        <v>67</v>
      </c>
      <c r="F74" s="38"/>
      <c r="G74" s="38"/>
      <c r="H74" s="39"/>
      <c r="I74" s="40"/>
    </row>
    <row r="75" spans="2:9" ht="30" customHeight="1" x14ac:dyDescent="0.25">
      <c r="B75" s="5" t="str">
        <f t="shared" si="3"/>
        <v/>
      </c>
      <c r="C75" s="5" t="str">
        <f t="shared" si="4"/>
        <v/>
      </c>
      <c r="D75" s="5" t="str">
        <f t="shared" si="5"/>
        <v/>
      </c>
      <c r="E75" s="1">
        <v>68</v>
      </c>
      <c r="F75" s="38"/>
      <c r="G75" s="38"/>
      <c r="H75" s="39"/>
      <c r="I75" s="40"/>
    </row>
    <row r="76" spans="2:9" ht="30" customHeight="1" x14ac:dyDescent="0.25">
      <c r="B76" s="5" t="str">
        <f t="shared" si="3"/>
        <v/>
      </c>
      <c r="C76" s="5" t="str">
        <f t="shared" si="4"/>
        <v/>
      </c>
      <c r="D76" s="5" t="str">
        <f t="shared" si="5"/>
        <v/>
      </c>
      <c r="E76" s="1">
        <v>69</v>
      </c>
      <c r="F76" s="38"/>
      <c r="G76" s="38"/>
      <c r="H76" s="39"/>
      <c r="I76" s="40"/>
    </row>
    <row r="77" spans="2:9" ht="30" customHeight="1" x14ac:dyDescent="0.25">
      <c r="B77" s="5" t="str">
        <f t="shared" si="3"/>
        <v/>
      </c>
      <c r="C77" s="5" t="str">
        <f t="shared" si="4"/>
        <v/>
      </c>
      <c r="D77" s="5" t="str">
        <f t="shared" si="5"/>
        <v/>
      </c>
      <c r="E77" s="1">
        <v>70</v>
      </c>
      <c r="F77" s="38"/>
      <c r="G77" s="38"/>
      <c r="H77" s="39"/>
      <c r="I77" s="40"/>
    </row>
    <row r="78" spans="2:9" ht="30" customHeight="1" x14ac:dyDescent="0.25">
      <c r="B78" s="5" t="str">
        <f t="shared" si="3"/>
        <v/>
      </c>
      <c r="C78" s="5" t="str">
        <f t="shared" si="4"/>
        <v/>
      </c>
      <c r="D78" s="5" t="str">
        <f t="shared" si="5"/>
        <v/>
      </c>
      <c r="E78" s="1">
        <v>71</v>
      </c>
      <c r="F78" s="38"/>
      <c r="G78" s="38"/>
      <c r="H78" s="39"/>
      <c r="I78" s="40"/>
    </row>
    <row r="79" spans="2:9" ht="30" customHeight="1" x14ac:dyDescent="0.25">
      <c r="B79" s="5" t="str">
        <f t="shared" si="3"/>
        <v/>
      </c>
      <c r="C79" s="5" t="str">
        <f t="shared" si="4"/>
        <v/>
      </c>
      <c r="D79" s="5" t="str">
        <f t="shared" si="5"/>
        <v/>
      </c>
      <c r="E79" s="1">
        <v>72</v>
      </c>
      <c r="F79" s="38"/>
      <c r="G79" s="38"/>
      <c r="H79" s="39"/>
      <c r="I79" s="40"/>
    </row>
    <row r="80" spans="2:9" ht="30" customHeight="1" x14ac:dyDescent="0.25">
      <c r="B80" s="5" t="str">
        <f t="shared" si="3"/>
        <v/>
      </c>
      <c r="C80" s="5" t="str">
        <f t="shared" si="4"/>
        <v/>
      </c>
      <c r="D80" s="5" t="str">
        <f t="shared" si="5"/>
        <v/>
      </c>
      <c r="E80" s="1">
        <v>73</v>
      </c>
      <c r="F80" s="38"/>
      <c r="G80" s="38"/>
      <c r="H80" s="39"/>
      <c r="I80" s="40"/>
    </row>
    <row r="81" spans="2:9" ht="30" customHeight="1" x14ac:dyDescent="0.25">
      <c r="B81" s="5" t="str">
        <f t="shared" si="3"/>
        <v/>
      </c>
      <c r="C81" s="5" t="str">
        <f t="shared" si="4"/>
        <v/>
      </c>
      <c r="D81" s="5" t="str">
        <f t="shared" si="5"/>
        <v/>
      </c>
      <c r="E81" s="1">
        <v>74</v>
      </c>
      <c r="F81" s="38"/>
      <c r="G81" s="38"/>
      <c r="H81" s="39"/>
      <c r="I81" s="40"/>
    </row>
    <row r="82" spans="2:9" ht="30" customHeight="1" x14ac:dyDescent="0.25">
      <c r="B82" s="5" t="str">
        <f t="shared" si="3"/>
        <v/>
      </c>
      <c r="C82" s="5" t="str">
        <f t="shared" si="4"/>
        <v/>
      </c>
      <c r="D82" s="5" t="str">
        <f t="shared" si="5"/>
        <v/>
      </c>
      <c r="E82" s="1">
        <v>75</v>
      </c>
      <c r="F82" s="38"/>
      <c r="G82" s="38"/>
      <c r="H82" s="39"/>
      <c r="I82" s="40"/>
    </row>
    <row r="83" spans="2:9" ht="30" customHeight="1" x14ac:dyDescent="0.25">
      <c r="B83" s="5" t="str">
        <f t="shared" si="3"/>
        <v/>
      </c>
      <c r="C83" s="5" t="str">
        <f t="shared" si="4"/>
        <v/>
      </c>
      <c r="D83" s="5" t="str">
        <f t="shared" si="5"/>
        <v/>
      </c>
      <c r="E83" s="1">
        <v>76</v>
      </c>
      <c r="F83" s="38"/>
      <c r="G83" s="38"/>
      <c r="H83" s="39"/>
      <c r="I83" s="40"/>
    </row>
    <row r="84" spans="2:9" ht="30" customHeight="1" x14ac:dyDescent="0.25">
      <c r="B84" s="5" t="str">
        <f t="shared" si="3"/>
        <v/>
      </c>
      <c r="C84" s="5" t="str">
        <f t="shared" si="4"/>
        <v/>
      </c>
      <c r="D84" s="5" t="str">
        <f t="shared" si="5"/>
        <v/>
      </c>
      <c r="E84" s="1">
        <v>77</v>
      </c>
      <c r="F84" s="38"/>
      <c r="G84" s="38"/>
      <c r="H84" s="39"/>
      <c r="I84" s="40"/>
    </row>
    <row r="85" spans="2:9" ht="30" customHeight="1" x14ac:dyDescent="0.25">
      <c r="B85" s="5" t="str">
        <f t="shared" si="3"/>
        <v/>
      </c>
      <c r="C85" s="5" t="str">
        <f t="shared" si="4"/>
        <v/>
      </c>
      <c r="D85" s="5" t="str">
        <f t="shared" si="5"/>
        <v/>
      </c>
      <c r="E85" s="1">
        <v>78</v>
      </c>
      <c r="F85" s="38"/>
      <c r="G85" s="38"/>
      <c r="H85" s="39"/>
      <c r="I85" s="40"/>
    </row>
    <row r="86" spans="2:9" ht="30" customHeight="1" x14ac:dyDescent="0.25">
      <c r="B86" s="5" t="str">
        <f t="shared" si="3"/>
        <v/>
      </c>
      <c r="C86" s="5" t="str">
        <f t="shared" si="4"/>
        <v/>
      </c>
      <c r="D86" s="5" t="str">
        <f t="shared" si="5"/>
        <v/>
      </c>
      <c r="E86" s="1">
        <v>79</v>
      </c>
      <c r="F86" s="38"/>
      <c r="G86" s="38"/>
      <c r="H86" s="39"/>
      <c r="I86" s="40"/>
    </row>
    <row r="87" spans="2:9" ht="30" customHeight="1" x14ac:dyDescent="0.25">
      <c r="B87" s="5" t="str">
        <f t="shared" si="3"/>
        <v/>
      </c>
      <c r="C87" s="5" t="str">
        <f t="shared" si="4"/>
        <v/>
      </c>
      <c r="D87" s="5" t="str">
        <f t="shared" si="5"/>
        <v/>
      </c>
      <c r="E87" s="1">
        <v>80</v>
      </c>
      <c r="F87" s="38"/>
      <c r="G87" s="38"/>
      <c r="H87" s="39"/>
      <c r="I87" s="40"/>
    </row>
    <row r="88" spans="2:9" ht="30" customHeight="1" x14ac:dyDescent="0.25">
      <c r="B88" s="5" t="str">
        <f t="shared" si="3"/>
        <v/>
      </c>
      <c r="C88" s="5" t="str">
        <f t="shared" si="4"/>
        <v/>
      </c>
      <c r="D88" s="5" t="str">
        <f t="shared" si="5"/>
        <v/>
      </c>
      <c r="E88" s="1">
        <v>81</v>
      </c>
      <c r="F88" s="38"/>
      <c r="G88" s="38"/>
      <c r="H88" s="39"/>
      <c r="I88" s="40"/>
    </row>
    <row r="89" spans="2:9" ht="30" customHeight="1" x14ac:dyDescent="0.25">
      <c r="B89" s="5" t="str">
        <f t="shared" si="3"/>
        <v/>
      </c>
      <c r="C89" s="5" t="str">
        <f t="shared" si="4"/>
        <v/>
      </c>
      <c r="D89" s="5" t="str">
        <f t="shared" si="5"/>
        <v/>
      </c>
      <c r="E89" s="1">
        <v>82</v>
      </c>
      <c r="F89" s="38"/>
      <c r="G89" s="38"/>
      <c r="H89" s="39"/>
      <c r="I89" s="40"/>
    </row>
    <row r="90" spans="2:9" ht="30" customHeight="1" x14ac:dyDescent="0.25">
      <c r="B90" s="5" t="str">
        <f t="shared" si="3"/>
        <v/>
      </c>
      <c r="C90" s="5" t="str">
        <f t="shared" si="4"/>
        <v/>
      </c>
      <c r="D90" s="5" t="str">
        <f t="shared" si="5"/>
        <v/>
      </c>
      <c r="E90" s="1">
        <v>83</v>
      </c>
      <c r="F90" s="38"/>
      <c r="G90" s="38"/>
      <c r="H90" s="39"/>
      <c r="I90" s="40"/>
    </row>
    <row r="91" spans="2:9" ht="30" customHeight="1" x14ac:dyDescent="0.25">
      <c r="B91" s="5" t="str">
        <f t="shared" si="3"/>
        <v/>
      </c>
      <c r="C91" s="5" t="str">
        <f t="shared" si="4"/>
        <v/>
      </c>
      <c r="D91" s="5" t="str">
        <f t="shared" si="5"/>
        <v/>
      </c>
      <c r="E91" s="1">
        <v>84</v>
      </c>
      <c r="F91" s="38"/>
      <c r="G91" s="38"/>
      <c r="H91" s="39"/>
      <c r="I91" s="40"/>
    </row>
    <row r="92" spans="2:9" ht="30" customHeight="1" x14ac:dyDescent="0.25">
      <c r="B92" s="5" t="str">
        <f t="shared" ref="B92:B155" si="6">IF(F92="","",VALUE(CONCATENATE(C92,D92)))</f>
        <v/>
      </c>
      <c r="C92" s="5" t="str">
        <f t="shared" si="4"/>
        <v/>
      </c>
      <c r="D92" s="5" t="str">
        <f t="shared" si="5"/>
        <v/>
      </c>
      <c r="E92" s="1">
        <v>85</v>
      </c>
      <c r="F92" s="38"/>
      <c r="G92" s="38"/>
      <c r="H92" s="39"/>
      <c r="I92" s="40"/>
    </row>
    <row r="93" spans="2:9" ht="30" customHeight="1" x14ac:dyDescent="0.25">
      <c r="B93" s="5" t="str">
        <f t="shared" si="6"/>
        <v/>
      </c>
      <c r="C93" s="5" t="str">
        <f t="shared" si="4"/>
        <v/>
      </c>
      <c r="D93" s="5" t="str">
        <f t="shared" si="5"/>
        <v/>
      </c>
      <c r="E93" s="1">
        <v>86</v>
      </c>
      <c r="F93" s="38"/>
      <c r="G93" s="38"/>
      <c r="H93" s="39"/>
      <c r="I93" s="40"/>
    </row>
    <row r="94" spans="2:9" ht="30" customHeight="1" x14ac:dyDescent="0.25">
      <c r="B94" s="5" t="str">
        <f t="shared" si="6"/>
        <v/>
      </c>
      <c r="C94" s="5" t="str">
        <f t="shared" si="4"/>
        <v/>
      </c>
      <c r="D94" s="5" t="str">
        <f t="shared" si="5"/>
        <v/>
      </c>
      <c r="E94" s="1">
        <v>87</v>
      </c>
      <c r="F94" s="38"/>
      <c r="G94" s="38"/>
      <c r="H94" s="39"/>
      <c r="I94" s="40"/>
    </row>
    <row r="95" spans="2:9" ht="30" customHeight="1" x14ac:dyDescent="0.25">
      <c r="B95" s="5" t="str">
        <f t="shared" si="6"/>
        <v/>
      </c>
      <c r="C95" s="5" t="str">
        <f t="shared" si="4"/>
        <v/>
      </c>
      <c r="D95" s="5" t="str">
        <f t="shared" si="5"/>
        <v/>
      </c>
      <c r="E95" s="1">
        <v>88</v>
      </c>
      <c r="F95" s="38"/>
      <c r="G95" s="38"/>
      <c r="H95" s="39"/>
      <c r="I95" s="40"/>
    </row>
    <row r="96" spans="2:9" ht="30" customHeight="1" x14ac:dyDescent="0.25">
      <c r="B96" s="5" t="str">
        <f t="shared" si="6"/>
        <v/>
      </c>
      <c r="C96" s="5" t="str">
        <f t="shared" si="4"/>
        <v/>
      </c>
      <c r="D96" s="5" t="str">
        <f t="shared" si="5"/>
        <v/>
      </c>
      <c r="E96" s="1">
        <v>89</v>
      </c>
      <c r="F96" s="38"/>
      <c r="G96" s="38"/>
      <c r="H96" s="39"/>
      <c r="I96" s="40"/>
    </row>
    <row r="97" spans="2:9" ht="30" customHeight="1" x14ac:dyDescent="0.25">
      <c r="B97" s="5" t="str">
        <f t="shared" si="6"/>
        <v/>
      </c>
      <c r="C97" s="5" t="str">
        <f t="shared" si="4"/>
        <v/>
      </c>
      <c r="D97" s="5" t="str">
        <f t="shared" si="5"/>
        <v/>
      </c>
      <c r="E97" s="1">
        <v>90</v>
      </c>
      <c r="F97" s="38"/>
      <c r="G97" s="38"/>
      <c r="H97" s="39"/>
      <c r="I97" s="40"/>
    </row>
    <row r="98" spans="2:9" ht="30" customHeight="1" x14ac:dyDescent="0.25">
      <c r="B98" s="5" t="str">
        <f t="shared" si="6"/>
        <v/>
      </c>
      <c r="C98" s="5" t="str">
        <f t="shared" si="4"/>
        <v/>
      </c>
      <c r="D98" s="5" t="str">
        <f t="shared" si="5"/>
        <v/>
      </c>
      <c r="E98" s="1">
        <v>91</v>
      </c>
      <c r="F98" s="38"/>
      <c r="G98" s="38"/>
      <c r="H98" s="39"/>
      <c r="I98" s="40"/>
    </row>
    <row r="99" spans="2:9" ht="30" customHeight="1" x14ac:dyDescent="0.25">
      <c r="B99" s="5" t="str">
        <f t="shared" si="6"/>
        <v/>
      </c>
      <c r="C99" s="5" t="str">
        <f t="shared" si="4"/>
        <v/>
      </c>
      <c r="D99" s="5" t="str">
        <f t="shared" si="5"/>
        <v/>
      </c>
      <c r="E99" s="1">
        <v>92</v>
      </c>
      <c r="F99" s="38"/>
      <c r="G99" s="38"/>
      <c r="H99" s="39"/>
      <c r="I99" s="40"/>
    </row>
    <row r="100" spans="2:9" ht="30" customHeight="1" x14ac:dyDescent="0.25">
      <c r="B100" s="5" t="str">
        <f t="shared" si="6"/>
        <v/>
      </c>
      <c r="C100" s="5" t="str">
        <f t="shared" si="4"/>
        <v/>
      </c>
      <c r="D100" s="5" t="str">
        <f t="shared" si="5"/>
        <v/>
      </c>
      <c r="E100" s="1">
        <v>93</v>
      </c>
      <c r="F100" s="38"/>
      <c r="G100" s="38"/>
      <c r="H100" s="39"/>
      <c r="I100" s="40"/>
    </row>
    <row r="101" spans="2:9" ht="30" customHeight="1" x14ac:dyDescent="0.25">
      <c r="B101" s="5" t="str">
        <f t="shared" si="6"/>
        <v/>
      </c>
      <c r="C101" s="5" t="str">
        <f t="shared" si="4"/>
        <v/>
      </c>
      <c r="D101" s="5" t="str">
        <f t="shared" si="5"/>
        <v/>
      </c>
      <c r="E101" s="1">
        <v>94</v>
      </c>
      <c r="F101" s="38"/>
      <c r="G101" s="38"/>
      <c r="H101" s="39"/>
      <c r="I101" s="40"/>
    </row>
    <row r="102" spans="2:9" ht="30" customHeight="1" x14ac:dyDescent="0.25">
      <c r="B102" s="5" t="str">
        <f t="shared" si="6"/>
        <v/>
      </c>
      <c r="C102" s="5" t="str">
        <f t="shared" si="4"/>
        <v/>
      </c>
      <c r="D102" s="5" t="str">
        <f t="shared" si="5"/>
        <v/>
      </c>
      <c r="E102" s="1">
        <v>95</v>
      </c>
      <c r="F102" s="38"/>
      <c r="G102" s="38"/>
      <c r="H102" s="39"/>
      <c r="I102" s="40"/>
    </row>
    <row r="103" spans="2:9" ht="30" customHeight="1" x14ac:dyDescent="0.25">
      <c r="B103" s="5" t="str">
        <f t="shared" si="6"/>
        <v/>
      </c>
      <c r="C103" s="5" t="str">
        <f t="shared" si="4"/>
        <v/>
      </c>
      <c r="D103" s="5" t="str">
        <f t="shared" si="5"/>
        <v/>
      </c>
      <c r="E103" s="1">
        <v>96</v>
      </c>
      <c r="F103" s="38"/>
      <c r="G103" s="38"/>
      <c r="H103" s="39"/>
      <c r="I103" s="40"/>
    </row>
    <row r="104" spans="2:9" ht="30" customHeight="1" x14ac:dyDescent="0.25">
      <c r="B104" s="5" t="str">
        <f t="shared" si="6"/>
        <v/>
      </c>
      <c r="C104" s="5" t="str">
        <f t="shared" si="4"/>
        <v/>
      </c>
      <c r="D104" s="5" t="str">
        <f t="shared" si="5"/>
        <v/>
      </c>
      <c r="E104" s="1">
        <v>97</v>
      </c>
      <c r="F104" s="38"/>
      <c r="G104" s="38"/>
      <c r="H104" s="39"/>
      <c r="I104" s="40"/>
    </row>
    <row r="105" spans="2:9" ht="30" customHeight="1" x14ac:dyDescent="0.25">
      <c r="B105" s="5" t="str">
        <f t="shared" si="6"/>
        <v/>
      </c>
      <c r="C105" s="5" t="str">
        <f t="shared" si="4"/>
        <v/>
      </c>
      <c r="D105" s="5" t="str">
        <f t="shared" si="5"/>
        <v/>
      </c>
      <c r="E105" s="1">
        <v>98</v>
      </c>
      <c r="F105" s="38"/>
      <c r="G105" s="38"/>
      <c r="H105" s="39"/>
      <c r="I105" s="40"/>
    </row>
    <row r="106" spans="2:9" ht="30" customHeight="1" x14ac:dyDescent="0.25">
      <c r="B106" s="5" t="str">
        <f t="shared" si="6"/>
        <v/>
      </c>
      <c r="C106" s="5" t="str">
        <f t="shared" si="4"/>
        <v/>
      </c>
      <c r="D106" s="5" t="str">
        <f t="shared" si="5"/>
        <v/>
      </c>
      <c r="E106" s="1">
        <v>99</v>
      </c>
      <c r="F106" s="38"/>
      <c r="G106" s="38"/>
      <c r="H106" s="39"/>
      <c r="I106" s="40"/>
    </row>
    <row r="107" spans="2:9" ht="30" customHeight="1" x14ac:dyDescent="0.25">
      <c r="B107" s="5" t="str">
        <f t="shared" si="6"/>
        <v/>
      </c>
      <c r="C107" s="5" t="str">
        <f t="shared" si="4"/>
        <v/>
      </c>
      <c r="D107" s="5" t="str">
        <f t="shared" si="5"/>
        <v/>
      </c>
      <c r="E107" s="1">
        <v>100</v>
      </c>
      <c r="F107" s="38"/>
      <c r="G107" s="38"/>
      <c r="H107" s="39"/>
      <c r="I107" s="40"/>
    </row>
    <row r="108" spans="2:9" ht="30" customHeight="1" x14ac:dyDescent="0.25">
      <c r="B108" s="5" t="str">
        <f t="shared" si="6"/>
        <v/>
      </c>
      <c r="C108" s="5" t="str">
        <f t="shared" si="4"/>
        <v/>
      </c>
      <c r="D108" s="5" t="str">
        <f t="shared" si="5"/>
        <v/>
      </c>
      <c r="E108" s="1">
        <v>101</v>
      </c>
      <c r="F108" s="38"/>
      <c r="G108" s="38"/>
      <c r="H108" s="39"/>
      <c r="I108" s="40"/>
    </row>
    <row r="109" spans="2:9" ht="30" customHeight="1" x14ac:dyDescent="0.25">
      <c r="B109" s="5" t="str">
        <f t="shared" si="6"/>
        <v/>
      </c>
      <c r="C109" s="5" t="str">
        <f t="shared" si="4"/>
        <v/>
      </c>
      <c r="D109" s="5" t="str">
        <f t="shared" si="5"/>
        <v/>
      </c>
      <c r="E109" s="1">
        <v>102</v>
      </c>
      <c r="F109" s="38"/>
      <c r="G109" s="38"/>
      <c r="H109" s="39"/>
      <c r="I109" s="40"/>
    </row>
    <row r="110" spans="2:9" ht="30" customHeight="1" x14ac:dyDescent="0.25">
      <c r="B110" s="5" t="str">
        <f t="shared" si="6"/>
        <v/>
      </c>
      <c r="C110" s="5" t="str">
        <f t="shared" si="4"/>
        <v/>
      </c>
      <c r="D110" s="5" t="str">
        <f t="shared" si="5"/>
        <v/>
      </c>
      <c r="E110" s="1">
        <v>103</v>
      </c>
      <c r="F110" s="38"/>
      <c r="G110" s="38"/>
      <c r="H110" s="39"/>
      <c r="I110" s="40"/>
    </row>
    <row r="111" spans="2:9" ht="30" customHeight="1" x14ac:dyDescent="0.25">
      <c r="B111" s="5" t="str">
        <f t="shared" si="6"/>
        <v/>
      </c>
      <c r="C111" s="5" t="str">
        <f t="shared" si="4"/>
        <v/>
      </c>
      <c r="D111" s="5" t="str">
        <f t="shared" si="5"/>
        <v/>
      </c>
      <c r="E111" s="1">
        <v>104</v>
      </c>
      <c r="F111" s="38"/>
      <c r="G111" s="38"/>
      <c r="H111" s="39"/>
      <c r="I111" s="40"/>
    </row>
    <row r="112" spans="2:9" ht="30" customHeight="1" x14ac:dyDescent="0.25">
      <c r="B112" s="5" t="str">
        <f t="shared" si="6"/>
        <v/>
      </c>
      <c r="C112" s="5" t="str">
        <f t="shared" si="4"/>
        <v/>
      </c>
      <c r="D112" s="5" t="str">
        <f t="shared" si="5"/>
        <v/>
      </c>
      <c r="E112" s="1">
        <v>105</v>
      </c>
      <c r="F112" s="38"/>
      <c r="G112" s="38"/>
      <c r="H112" s="39"/>
      <c r="I112" s="40"/>
    </row>
    <row r="113" spans="2:9" ht="30" customHeight="1" x14ac:dyDescent="0.25">
      <c r="B113" s="5" t="str">
        <f t="shared" si="6"/>
        <v/>
      </c>
      <c r="C113" s="5" t="str">
        <f t="shared" si="4"/>
        <v/>
      </c>
      <c r="D113" s="5" t="str">
        <f t="shared" si="5"/>
        <v/>
      </c>
      <c r="E113" s="1">
        <v>106</v>
      </c>
      <c r="F113" s="38"/>
      <c r="G113" s="38"/>
      <c r="H113" s="39"/>
      <c r="I113" s="40"/>
    </row>
    <row r="114" spans="2:9" ht="30" customHeight="1" x14ac:dyDescent="0.25">
      <c r="B114" s="5" t="str">
        <f t="shared" si="6"/>
        <v/>
      </c>
      <c r="C114" s="5" t="str">
        <f t="shared" si="4"/>
        <v/>
      </c>
      <c r="D114" s="5" t="str">
        <f t="shared" si="5"/>
        <v/>
      </c>
      <c r="E114" s="1">
        <v>107</v>
      </c>
      <c r="F114" s="38"/>
      <c r="G114" s="38"/>
      <c r="H114" s="39"/>
      <c r="I114" s="40"/>
    </row>
    <row r="115" spans="2:9" ht="30" customHeight="1" x14ac:dyDescent="0.25">
      <c r="B115" s="5" t="str">
        <f t="shared" si="6"/>
        <v/>
      </c>
      <c r="C115" s="5" t="str">
        <f t="shared" si="4"/>
        <v/>
      </c>
      <c r="D115" s="5" t="str">
        <f t="shared" si="5"/>
        <v/>
      </c>
      <c r="E115" s="1">
        <v>108</v>
      </c>
      <c r="F115" s="38"/>
      <c r="G115" s="38"/>
      <c r="H115" s="39"/>
      <c r="I115" s="40"/>
    </row>
    <row r="116" spans="2:9" ht="30" customHeight="1" x14ac:dyDescent="0.25">
      <c r="B116" s="5" t="str">
        <f t="shared" si="6"/>
        <v/>
      </c>
      <c r="C116" s="5" t="str">
        <f t="shared" si="4"/>
        <v/>
      </c>
      <c r="D116" s="5" t="str">
        <f t="shared" si="5"/>
        <v/>
      </c>
      <c r="E116" s="1">
        <v>109</v>
      </c>
      <c r="F116" s="38"/>
      <c r="G116" s="38"/>
      <c r="H116" s="39"/>
      <c r="I116" s="40"/>
    </row>
    <row r="117" spans="2:9" ht="30" customHeight="1" x14ac:dyDescent="0.25">
      <c r="B117" s="5" t="str">
        <f t="shared" si="6"/>
        <v/>
      </c>
      <c r="C117" s="5" t="str">
        <f t="shared" si="4"/>
        <v/>
      </c>
      <c r="D117" s="5" t="str">
        <f t="shared" si="5"/>
        <v/>
      </c>
      <c r="E117" s="1">
        <v>110</v>
      </c>
      <c r="F117" s="38"/>
      <c r="G117" s="38"/>
      <c r="H117" s="39"/>
      <c r="I117" s="40"/>
    </row>
    <row r="118" spans="2:9" ht="30" customHeight="1" x14ac:dyDescent="0.25">
      <c r="B118" s="5" t="str">
        <f t="shared" si="6"/>
        <v/>
      </c>
      <c r="C118" s="5" t="str">
        <f t="shared" si="4"/>
        <v/>
      </c>
      <c r="D118" s="5" t="str">
        <f t="shared" si="5"/>
        <v/>
      </c>
      <c r="E118" s="1">
        <v>111</v>
      </c>
      <c r="F118" s="38"/>
      <c r="G118" s="38"/>
      <c r="H118" s="39"/>
      <c r="I118" s="40"/>
    </row>
    <row r="119" spans="2:9" ht="30" customHeight="1" x14ac:dyDescent="0.25">
      <c r="B119" s="5" t="str">
        <f t="shared" si="6"/>
        <v/>
      </c>
      <c r="C119" s="5" t="str">
        <f t="shared" si="4"/>
        <v/>
      </c>
      <c r="D119" s="5" t="str">
        <f t="shared" si="5"/>
        <v/>
      </c>
      <c r="E119" s="1">
        <v>112</v>
      </c>
      <c r="F119" s="38"/>
      <c r="G119" s="38"/>
      <c r="H119" s="39"/>
      <c r="I119" s="40"/>
    </row>
    <row r="120" spans="2:9" ht="30" customHeight="1" x14ac:dyDescent="0.25">
      <c r="B120" s="5" t="str">
        <f t="shared" si="6"/>
        <v/>
      </c>
      <c r="C120" s="5" t="str">
        <f t="shared" si="4"/>
        <v/>
      </c>
      <c r="D120" s="5" t="str">
        <f t="shared" si="5"/>
        <v/>
      </c>
      <c r="E120" s="1">
        <v>113</v>
      </c>
      <c r="F120" s="38"/>
      <c r="G120" s="38"/>
      <c r="H120" s="39"/>
      <c r="I120" s="40"/>
    </row>
    <row r="121" spans="2:9" ht="30" customHeight="1" x14ac:dyDescent="0.25">
      <c r="B121" s="5" t="str">
        <f t="shared" si="6"/>
        <v/>
      </c>
      <c r="C121" s="5" t="str">
        <f t="shared" si="4"/>
        <v/>
      </c>
      <c r="D121" s="5" t="str">
        <f t="shared" si="5"/>
        <v/>
      </c>
      <c r="E121" s="1">
        <v>114</v>
      </c>
      <c r="F121" s="38"/>
      <c r="G121" s="38"/>
      <c r="H121" s="39"/>
      <c r="I121" s="40"/>
    </row>
    <row r="122" spans="2:9" ht="30" customHeight="1" x14ac:dyDescent="0.25">
      <c r="B122" s="5" t="str">
        <f t="shared" si="6"/>
        <v/>
      </c>
      <c r="C122" s="5" t="str">
        <f t="shared" si="4"/>
        <v/>
      </c>
      <c r="D122" s="5" t="str">
        <f t="shared" si="5"/>
        <v/>
      </c>
      <c r="E122" s="1">
        <v>115</v>
      </c>
      <c r="F122" s="38"/>
      <c r="G122" s="38"/>
      <c r="H122" s="39"/>
      <c r="I122" s="40"/>
    </row>
    <row r="123" spans="2:9" ht="30" customHeight="1" x14ac:dyDescent="0.25">
      <c r="B123" s="5" t="str">
        <f t="shared" si="6"/>
        <v/>
      </c>
      <c r="C123" s="5" t="str">
        <f t="shared" si="4"/>
        <v/>
      </c>
      <c r="D123" s="5" t="str">
        <f t="shared" si="5"/>
        <v/>
      </c>
      <c r="E123" s="1">
        <v>116</v>
      </c>
      <c r="F123" s="38"/>
      <c r="G123" s="38"/>
      <c r="H123" s="39"/>
      <c r="I123" s="40"/>
    </row>
    <row r="124" spans="2:9" ht="30" customHeight="1" x14ac:dyDescent="0.25">
      <c r="B124" s="5" t="str">
        <f t="shared" si="6"/>
        <v/>
      </c>
      <c r="C124" s="5" t="str">
        <f t="shared" si="4"/>
        <v/>
      </c>
      <c r="D124" s="5" t="str">
        <f t="shared" si="5"/>
        <v/>
      </c>
      <c r="E124" s="1">
        <v>117</v>
      </c>
      <c r="F124" s="38"/>
      <c r="G124" s="38"/>
      <c r="H124" s="39"/>
      <c r="I124" s="40"/>
    </row>
    <row r="125" spans="2:9" ht="30" customHeight="1" x14ac:dyDescent="0.25">
      <c r="B125" s="5" t="str">
        <f t="shared" si="6"/>
        <v/>
      </c>
      <c r="C125" s="5" t="str">
        <f t="shared" si="4"/>
        <v/>
      </c>
      <c r="D125" s="5" t="str">
        <f t="shared" si="5"/>
        <v/>
      </c>
      <c r="E125" s="1">
        <v>118</v>
      </c>
      <c r="F125" s="38"/>
      <c r="G125" s="38"/>
      <c r="H125" s="39"/>
      <c r="I125" s="40"/>
    </row>
    <row r="126" spans="2:9" ht="30" customHeight="1" x14ac:dyDescent="0.25">
      <c r="B126" s="5" t="str">
        <f t="shared" si="6"/>
        <v/>
      </c>
      <c r="C126" s="5" t="str">
        <f t="shared" si="4"/>
        <v/>
      </c>
      <c r="D126" s="5" t="str">
        <f t="shared" si="5"/>
        <v/>
      </c>
      <c r="E126" s="1">
        <v>119</v>
      </c>
      <c r="F126" s="38"/>
      <c r="G126" s="38"/>
      <c r="H126" s="39"/>
      <c r="I126" s="40"/>
    </row>
    <row r="127" spans="2:9" ht="30" customHeight="1" x14ac:dyDescent="0.25">
      <c r="B127" s="5" t="str">
        <f t="shared" si="6"/>
        <v/>
      </c>
      <c r="C127" s="5" t="str">
        <f t="shared" si="4"/>
        <v/>
      </c>
      <c r="D127" s="5" t="str">
        <f t="shared" si="5"/>
        <v/>
      </c>
      <c r="E127" s="1">
        <v>120</v>
      </c>
      <c r="F127" s="38"/>
      <c r="G127" s="38"/>
      <c r="H127" s="39"/>
      <c r="I127" s="40"/>
    </row>
    <row r="128" spans="2:9" ht="30" customHeight="1" x14ac:dyDescent="0.25">
      <c r="B128" s="5" t="str">
        <f t="shared" si="6"/>
        <v/>
      </c>
      <c r="C128" s="5" t="str">
        <f t="shared" si="4"/>
        <v/>
      </c>
      <c r="D128" s="5" t="str">
        <f t="shared" si="5"/>
        <v/>
      </c>
      <c r="E128" s="1">
        <v>121</v>
      </c>
      <c r="F128" s="38"/>
      <c r="G128" s="38"/>
      <c r="H128" s="39"/>
      <c r="I128" s="40"/>
    </row>
    <row r="129" spans="2:9" ht="30" customHeight="1" x14ac:dyDescent="0.25">
      <c r="B129" s="5" t="str">
        <f t="shared" si="6"/>
        <v/>
      </c>
      <c r="C129" s="5" t="str">
        <f t="shared" si="4"/>
        <v/>
      </c>
      <c r="D129" s="5" t="str">
        <f t="shared" si="5"/>
        <v/>
      </c>
      <c r="E129" s="1">
        <v>122</v>
      </c>
      <c r="F129" s="38"/>
      <c r="G129" s="38"/>
      <c r="H129" s="39"/>
      <c r="I129" s="40"/>
    </row>
    <row r="130" spans="2:9" ht="30" customHeight="1" x14ac:dyDescent="0.25">
      <c r="B130" s="5" t="str">
        <f t="shared" si="6"/>
        <v/>
      </c>
      <c r="C130" s="5" t="str">
        <f t="shared" si="4"/>
        <v/>
      </c>
      <c r="D130" s="5" t="str">
        <f t="shared" si="5"/>
        <v/>
      </c>
      <c r="E130" s="1">
        <v>123</v>
      </c>
      <c r="F130" s="38"/>
      <c r="G130" s="38"/>
      <c r="H130" s="39"/>
      <c r="I130" s="40"/>
    </row>
    <row r="131" spans="2:9" ht="30" customHeight="1" x14ac:dyDescent="0.25">
      <c r="B131" s="5" t="str">
        <f t="shared" si="6"/>
        <v/>
      </c>
      <c r="C131" s="5" t="str">
        <f t="shared" si="4"/>
        <v/>
      </c>
      <c r="D131" s="5" t="str">
        <f t="shared" si="5"/>
        <v/>
      </c>
      <c r="E131" s="1">
        <v>124</v>
      </c>
      <c r="F131" s="38"/>
      <c r="G131" s="38"/>
      <c r="H131" s="39"/>
      <c r="I131" s="40"/>
    </row>
    <row r="132" spans="2:9" ht="30" customHeight="1" x14ac:dyDescent="0.25">
      <c r="B132" s="5" t="str">
        <f t="shared" si="6"/>
        <v/>
      </c>
      <c r="C132" s="5" t="str">
        <f t="shared" si="4"/>
        <v/>
      </c>
      <c r="D132" s="5" t="str">
        <f t="shared" si="5"/>
        <v/>
      </c>
      <c r="E132" s="1">
        <v>125</v>
      </c>
      <c r="F132" s="38"/>
      <c r="G132" s="38"/>
      <c r="H132" s="39"/>
      <c r="I132" s="40"/>
    </row>
    <row r="133" spans="2:9" ht="30" customHeight="1" x14ac:dyDescent="0.25">
      <c r="B133" s="5" t="str">
        <f t="shared" si="6"/>
        <v/>
      </c>
      <c r="C133" s="5" t="str">
        <f t="shared" si="4"/>
        <v/>
      </c>
      <c r="D133" s="5" t="str">
        <f t="shared" si="5"/>
        <v/>
      </c>
      <c r="E133" s="1">
        <v>126</v>
      </c>
      <c r="F133" s="38"/>
      <c r="G133" s="38"/>
      <c r="H133" s="39"/>
      <c r="I133" s="40"/>
    </row>
    <row r="134" spans="2:9" ht="30" customHeight="1" x14ac:dyDescent="0.25">
      <c r="B134" s="5" t="str">
        <f t="shared" si="6"/>
        <v/>
      </c>
      <c r="C134" s="5" t="str">
        <f t="shared" si="4"/>
        <v/>
      </c>
      <c r="D134" s="5" t="str">
        <f t="shared" si="5"/>
        <v/>
      </c>
      <c r="E134" s="1">
        <v>127</v>
      </c>
      <c r="F134" s="38"/>
      <c r="G134" s="38"/>
      <c r="H134" s="39"/>
      <c r="I134" s="40"/>
    </row>
    <row r="135" spans="2:9" ht="30" customHeight="1" x14ac:dyDescent="0.25">
      <c r="B135" s="5" t="str">
        <f t="shared" si="6"/>
        <v/>
      </c>
      <c r="C135" s="5" t="str">
        <f t="shared" si="4"/>
        <v/>
      </c>
      <c r="D135" s="5" t="str">
        <f t="shared" si="5"/>
        <v/>
      </c>
      <c r="E135" s="1">
        <v>128</v>
      </c>
      <c r="F135" s="38"/>
      <c r="G135" s="38"/>
      <c r="H135" s="39"/>
      <c r="I135" s="40"/>
    </row>
    <row r="136" spans="2:9" ht="30" customHeight="1" x14ac:dyDescent="0.25">
      <c r="B136" s="5" t="str">
        <f t="shared" si="6"/>
        <v/>
      </c>
      <c r="C136" s="5" t="str">
        <f t="shared" si="4"/>
        <v/>
      </c>
      <c r="D136" s="5" t="str">
        <f t="shared" si="5"/>
        <v/>
      </c>
      <c r="E136" s="1">
        <v>129</v>
      </c>
      <c r="F136" s="38"/>
      <c r="G136" s="38"/>
      <c r="H136" s="39"/>
      <c r="I136" s="40"/>
    </row>
    <row r="137" spans="2:9" ht="30" customHeight="1" x14ac:dyDescent="0.25">
      <c r="B137" s="5" t="str">
        <f t="shared" si="6"/>
        <v/>
      </c>
      <c r="C137" s="5" t="str">
        <f t="shared" ref="C137:C157" si="7">MID(G137,7,1)</f>
        <v/>
      </c>
      <c r="D137" s="5" t="str">
        <f t="shared" ref="D137:D157" si="8">IF(F137="","",IF(LEN(G137)=10,VALUE(MID(G137,9,1)),IF(LEN(G137)=11,VALUE(MID(G137,9,2)))))</f>
        <v/>
      </c>
      <c r="E137" s="1">
        <v>130</v>
      </c>
      <c r="F137" s="38"/>
      <c r="G137" s="38"/>
      <c r="H137" s="39"/>
      <c r="I137" s="40"/>
    </row>
    <row r="138" spans="2:9" ht="30" customHeight="1" x14ac:dyDescent="0.25">
      <c r="B138" s="5" t="str">
        <f t="shared" si="6"/>
        <v/>
      </c>
      <c r="C138" s="5" t="str">
        <f t="shared" si="7"/>
        <v/>
      </c>
      <c r="D138" s="5" t="str">
        <f t="shared" si="8"/>
        <v/>
      </c>
      <c r="E138" s="1">
        <v>131</v>
      </c>
      <c r="F138" s="38"/>
      <c r="G138" s="38"/>
      <c r="H138" s="39"/>
      <c r="I138" s="40"/>
    </row>
    <row r="139" spans="2:9" ht="30" customHeight="1" x14ac:dyDescent="0.25">
      <c r="B139" s="5" t="str">
        <f t="shared" si="6"/>
        <v/>
      </c>
      <c r="C139" s="5" t="str">
        <f t="shared" si="7"/>
        <v/>
      </c>
      <c r="D139" s="5" t="str">
        <f t="shared" si="8"/>
        <v/>
      </c>
      <c r="E139" s="1">
        <v>132</v>
      </c>
      <c r="F139" s="38"/>
      <c r="G139" s="38"/>
      <c r="H139" s="39"/>
      <c r="I139" s="40"/>
    </row>
    <row r="140" spans="2:9" ht="30" customHeight="1" x14ac:dyDescent="0.25">
      <c r="B140" s="5" t="str">
        <f t="shared" si="6"/>
        <v/>
      </c>
      <c r="C140" s="5" t="str">
        <f t="shared" si="7"/>
        <v/>
      </c>
      <c r="D140" s="5" t="str">
        <f t="shared" si="8"/>
        <v/>
      </c>
      <c r="E140" s="1">
        <v>133</v>
      </c>
      <c r="F140" s="38"/>
      <c r="G140" s="38"/>
      <c r="H140" s="39"/>
      <c r="I140" s="40"/>
    </row>
    <row r="141" spans="2:9" ht="30" customHeight="1" x14ac:dyDescent="0.25">
      <c r="B141" s="5" t="str">
        <f t="shared" si="6"/>
        <v/>
      </c>
      <c r="C141" s="5" t="str">
        <f t="shared" si="7"/>
        <v/>
      </c>
      <c r="D141" s="5" t="str">
        <f t="shared" si="8"/>
        <v/>
      </c>
      <c r="E141" s="1">
        <v>134</v>
      </c>
      <c r="F141" s="38"/>
      <c r="G141" s="38"/>
      <c r="H141" s="39"/>
      <c r="I141" s="40"/>
    </row>
    <row r="142" spans="2:9" ht="30" customHeight="1" x14ac:dyDescent="0.25">
      <c r="B142" s="5" t="str">
        <f t="shared" si="6"/>
        <v/>
      </c>
      <c r="C142" s="5" t="str">
        <f t="shared" si="7"/>
        <v/>
      </c>
      <c r="D142" s="5" t="str">
        <f t="shared" si="8"/>
        <v/>
      </c>
      <c r="E142" s="1">
        <v>135</v>
      </c>
      <c r="F142" s="38"/>
      <c r="G142" s="38"/>
      <c r="H142" s="39"/>
      <c r="I142" s="40"/>
    </row>
    <row r="143" spans="2:9" ht="30" customHeight="1" x14ac:dyDescent="0.25">
      <c r="B143" s="5" t="str">
        <f t="shared" si="6"/>
        <v/>
      </c>
      <c r="C143" s="5" t="str">
        <f t="shared" si="7"/>
        <v/>
      </c>
      <c r="D143" s="5" t="str">
        <f t="shared" si="8"/>
        <v/>
      </c>
      <c r="E143" s="1">
        <v>136</v>
      </c>
      <c r="F143" s="38"/>
      <c r="G143" s="38"/>
      <c r="H143" s="39"/>
      <c r="I143" s="40"/>
    </row>
    <row r="144" spans="2:9" ht="30" customHeight="1" x14ac:dyDescent="0.25">
      <c r="B144" s="5" t="str">
        <f t="shared" si="6"/>
        <v/>
      </c>
      <c r="C144" s="5" t="str">
        <f t="shared" si="7"/>
        <v/>
      </c>
      <c r="D144" s="5" t="str">
        <f t="shared" si="8"/>
        <v/>
      </c>
      <c r="E144" s="1">
        <v>137</v>
      </c>
      <c r="F144" s="38"/>
      <c r="G144" s="38"/>
      <c r="H144" s="39"/>
      <c r="I144" s="40"/>
    </row>
    <row r="145" spans="2:9" ht="30" customHeight="1" x14ac:dyDescent="0.25">
      <c r="B145" s="5" t="str">
        <f t="shared" si="6"/>
        <v/>
      </c>
      <c r="C145" s="5" t="str">
        <f t="shared" si="7"/>
        <v/>
      </c>
      <c r="D145" s="5" t="str">
        <f t="shared" si="8"/>
        <v/>
      </c>
      <c r="E145" s="1">
        <v>138</v>
      </c>
      <c r="F145" s="38"/>
      <c r="G145" s="38"/>
      <c r="H145" s="39"/>
      <c r="I145" s="40"/>
    </row>
    <row r="146" spans="2:9" ht="30" customHeight="1" x14ac:dyDescent="0.25">
      <c r="B146" s="5" t="str">
        <f t="shared" si="6"/>
        <v/>
      </c>
      <c r="C146" s="5" t="str">
        <f t="shared" si="7"/>
        <v/>
      </c>
      <c r="D146" s="5" t="str">
        <f t="shared" si="8"/>
        <v/>
      </c>
      <c r="E146" s="1">
        <v>139</v>
      </c>
      <c r="F146" s="38"/>
      <c r="G146" s="38"/>
      <c r="H146" s="39"/>
      <c r="I146" s="40"/>
    </row>
    <row r="147" spans="2:9" ht="30" customHeight="1" x14ac:dyDescent="0.25">
      <c r="B147" s="5" t="str">
        <f t="shared" si="6"/>
        <v/>
      </c>
      <c r="C147" s="5" t="str">
        <f t="shared" si="7"/>
        <v/>
      </c>
      <c r="D147" s="5" t="str">
        <f t="shared" si="8"/>
        <v/>
      </c>
      <c r="E147" s="1">
        <v>140</v>
      </c>
      <c r="F147" s="38"/>
      <c r="G147" s="38"/>
      <c r="H147" s="39"/>
      <c r="I147" s="40"/>
    </row>
    <row r="148" spans="2:9" ht="30" customHeight="1" x14ac:dyDescent="0.25">
      <c r="B148" s="5" t="str">
        <f t="shared" si="6"/>
        <v/>
      </c>
      <c r="C148" s="5" t="str">
        <f t="shared" si="7"/>
        <v/>
      </c>
      <c r="D148" s="5" t="str">
        <f t="shared" si="8"/>
        <v/>
      </c>
      <c r="E148" s="1">
        <v>141</v>
      </c>
      <c r="F148" s="38"/>
      <c r="G148" s="38"/>
      <c r="H148" s="39"/>
      <c r="I148" s="40"/>
    </row>
    <row r="149" spans="2:9" ht="30" customHeight="1" x14ac:dyDescent="0.25">
      <c r="B149" s="5" t="str">
        <f t="shared" si="6"/>
        <v/>
      </c>
      <c r="C149" s="5" t="str">
        <f t="shared" si="7"/>
        <v/>
      </c>
      <c r="D149" s="5" t="str">
        <f t="shared" si="8"/>
        <v/>
      </c>
      <c r="E149" s="1">
        <v>142</v>
      </c>
      <c r="F149" s="38"/>
      <c r="G149" s="38"/>
      <c r="H149" s="39"/>
      <c r="I149" s="40"/>
    </row>
    <row r="150" spans="2:9" ht="30" customHeight="1" x14ac:dyDescent="0.25">
      <c r="B150" s="5" t="str">
        <f t="shared" si="6"/>
        <v/>
      </c>
      <c r="C150" s="5" t="str">
        <f t="shared" si="7"/>
        <v/>
      </c>
      <c r="D150" s="5" t="str">
        <f t="shared" si="8"/>
        <v/>
      </c>
      <c r="E150" s="1">
        <v>143</v>
      </c>
      <c r="F150" s="38"/>
      <c r="G150" s="38"/>
      <c r="H150" s="39"/>
      <c r="I150" s="40"/>
    </row>
    <row r="151" spans="2:9" ht="30" customHeight="1" x14ac:dyDescent="0.25">
      <c r="B151" s="5" t="str">
        <f t="shared" si="6"/>
        <v/>
      </c>
      <c r="C151" s="5" t="str">
        <f t="shared" si="7"/>
        <v/>
      </c>
      <c r="D151" s="5" t="str">
        <f t="shared" si="8"/>
        <v/>
      </c>
      <c r="E151" s="1">
        <v>144</v>
      </c>
      <c r="F151" s="38"/>
      <c r="G151" s="38"/>
      <c r="H151" s="39"/>
      <c r="I151" s="40"/>
    </row>
    <row r="152" spans="2:9" ht="30" customHeight="1" x14ac:dyDescent="0.25">
      <c r="B152" s="5" t="str">
        <f t="shared" si="6"/>
        <v/>
      </c>
      <c r="C152" s="5" t="str">
        <f t="shared" si="7"/>
        <v/>
      </c>
      <c r="D152" s="5" t="str">
        <f t="shared" si="8"/>
        <v/>
      </c>
      <c r="E152" s="1">
        <v>145</v>
      </c>
      <c r="F152" s="38"/>
      <c r="G152" s="38"/>
      <c r="H152" s="39"/>
      <c r="I152" s="40"/>
    </row>
    <row r="153" spans="2:9" ht="30" customHeight="1" x14ac:dyDescent="0.25">
      <c r="B153" s="5" t="str">
        <f t="shared" si="6"/>
        <v/>
      </c>
      <c r="C153" s="5" t="str">
        <f t="shared" si="7"/>
        <v/>
      </c>
      <c r="D153" s="5" t="str">
        <f t="shared" si="8"/>
        <v/>
      </c>
      <c r="E153" s="1">
        <v>146</v>
      </c>
      <c r="F153" s="38"/>
      <c r="G153" s="38"/>
      <c r="H153" s="39"/>
      <c r="I153" s="40"/>
    </row>
    <row r="154" spans="2:9" ht="30" customHeight="1" x14ac:dyDescent="0.25">
      <c r="B154" s="5" t="str">
        <f t="shared" si="6"/>
        <v/>
      </c>
      <c r="C154" s="5" t="str">
        <f t="shared" si="7"/>
        <v/>
      </c>
      <c r="D154" s="5" t="str">
        <f t="shared" si="8"/>
        <v/>
      </c>
      <c r="E154" s="1">
        <v>147</v>
      </c>
      <c r="F154" s="38"/>
      <c r="G154" s="38"/>
      <c r="H154" s="39"/>
      <c r="I154" s="40"/>
    </row>
    <row r="155" spans="2:9" ht="30" customHeight="1" x14ac:dyDescent="0.25">
      <c r="B155" s="5" t="str">
        <f t="shared" si="6"/>
        <v/>
      </c>
      <c r="C155" s="5" t="str">
        <f t="shared" si="7"/>
        <v/>
      </c>
      <c r="D155" s="5" t="str">
        <f t="shared" si="8"/>
        <v/>
      </c>
      <c r="E155" s="1">
        <v>148</v>
      </c>
      <c r="F155" s="38"/>
      <c r="G155" s="38"/>
      <c r="H155" s="39"/>
      <c r="I155" s="40"/>
    </row>
    <row r="156" spans="2:9" ht="30" customHeight="1" x14ac:dyDescent="0.25">
      <c r="B156" s="5" t="str">
        <f t="shared" ref="B156:B157" si="9">IF(F156="","",VALUE(CONCATENATE(C156,D156)))</f>
        <v/>
      </c>
      <c r="C156" s="5" t="str">
        <f t="shared" si="7"/>
        <v/>
      </c>
      <c r="D156" s="5" t="str">
        <f t="shared" si="8"/>
        <v/>
      </c>
      <c r="E156" s="1">
        <v>149</v>
      </c>
      <c r="F156" s="38"/>
      <c r="G156" s="38"/>
      <c r="H156" s="39"/>
      <c r="I156" s="40"/>
    </row>
    <row r="157" spans="2:9" ht="30" customHeight="1" x14ac:dyDescent="0.25">
      <c r="B157" s="5" t="str">
        <f t="shared" si="9"/>
        <v/>
      </c>
      <c r="C157" s="5" t="str">
        <f t="shared" si="7"/>
        <v/>
      </c>
      <c r="D157" s="5" t="str">
        <f t="shared" si="8"/>
        <v/>
      </c>
      <c r="E157" s="1">
        <v>150</v>
      </c>
      <c r="F157" s="38"/>
      <c r="G157" s="38"/>
      <c r="H157" s="39"/>
      <c r="I157" s="40"/>
    </row>
  </sheetData>
  <sheetProtection algorithmName="SHA-512" hashValue="GdaegF+hRpfEbC9pM6N3YnV0c/Xqw0w3VE4WW9BB+GpWOC6bAJID7X6HQNE4bBzZsSSTvq2AAlNwHjtSUEYR2w==" saltValue="P+WX3CeCCR3/Z99XJ4N34Q==" spinCount="100000" sheet="1" objects="1" scenarios="1" selectLockedCells="1"/>
  <phoneticPr fontId="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325-D3FB-4735-9085-99980DC254FB}">
  <dimension ref="B1:K165"/>
  <sheetViews>
    <sheetView showGridLines="0" zoomScaleNormal="100" workbookViewId="0">
      <selection sqref="A1:XFD1048576"/>
    </sheetView>
  </sheetViews>
  <sheetFormatPr baseColWidth="10" defaultColWidth="11.42578125" defaultRowHeight="13.5" x14ac:dyDescent="0.25"/>
  <cols>
    <col min="1" max="1" width="5.7109375" style="2" customWidth="1"/>
    <col min="2" max="2" width="19.5703125" style="2" hidden="1" customWidth="1"/>
    <col min="3" max="5" width="5.7109375" style="2" hidden="1" customWidth="1"/>
    <col min="6" max="6" width="15.7109375" style="2" customWidth="1"/>
    <col min="7" max="7" width="25.7109375" style="2" customWidth="1"/>
    <col min="8" max="10" width="13.7109375" style="2" customWidth="1"/>
    <col min="11" max="11" width="13.7109375" style="12" customWidth="1"/>
    <col min="12" max="12" width="5.7109375" style="2" customWidth="1"/>
    <col min="13" max="16384" width="11.42578125" style="2"/>
  </cols>
  <sheetData>
    <row r="1" spans="2:11" ht="20.100000000000001" customHeight="1" x14ac:dyDescent="0.25">
      <c r="B1" s="5"/>
      <c r="C1" s="5"/>
      <c r="D1" s="5"/>
      <c r="J1" s="10"/>
      <c r="K1" s="2"/>
    </row>
    <row r="2" spans="2:11" ht="20.100000000000001" customHeight="1" x14ac:dyDescent="0.25">
      <c r="B2" s="5"/>
      <c r="C2" s="5"/>
      <c r="D2" s="5"/>
      <c r="J2" s="26"/>
      <c r="K2" s="3"/>
    </row>
    <row r="3" spans="2:11" ht="20.100000000000001" customHeight="1" x14ac:dyDescent="0.25">
      <c r="B3" s="5"/>
      <c r="C3" s="5"/>
      <c r="D3" s="5"/>
      <c r="G3" s="3"/>
      <c r="H3" s="45" t="str">
        <f>CONCATENATE('GASTOS PERSONAL DEL PROYECTO'!H4,TEXT('GASTOS PERSONAL DEL PROYECTO'!I4,"0000"))</f>
        <v>Nº DE EXPEDIENTE: 2024.11.ACEE.0000</v>
      </c>
      <c r="I3" s="45"/>
      <c r="J3" s="45"/>
      <c r="K3" s="45"/>
    </row>
    <row r="4" spans="2:11" ht="20.100000000000001" customHeight="1" x14ac:dyDescent="0.25">
      <c r="B4" s="5"/>
      <c r="C4" s="5"/>
      <c r="D4" s="5"/>
      <c r="G4" s="3"/>
    </row>
    <row r="5" spans="2:11" ht="20.100000000000001" customHeight="1" x14ac:dyDescent="0.25">
      <c r="B5" s="5"/>
      <c r="C5" s="5"/>
      <c r="D5" s="5"/>
      <c r="J5" s="10"/>
      <c r="K5" s="2"/>
    </row>
    <row r="6" spans="2:11" ht="20.100000000000001" customHeight="1" x14ac:dyDescent="0.25">
      <c r="B6" s="5"/>
      <c r="C6" s="5"/>
      <c r="D6" s="5"/>
      <c r="J6" s="10"/>
      <c r="K6" s="2"/>
    </row>
    <row r="7" spans="2:11" ht="20.100000000000001" customHeight="1" x14ac:dyDescent="0.25">
      <c r="B7" s="5"/>
      <c r="C7" s="5"/>
      <c r="D7" s="5"/>
      <c r="H7" s="8"/>
      <c r="J7" s="11"/>
      <c r="K7" s="2"/>
    </row>
    <row r="8" spans="2:11" ht="20.100000000000001" customHeight="1" x14ac:dyDescent="0.25">
      <c r="H8" s="16"/>
      <c r="I8" s="17"/>
      <c r="J8" s="18" t="s">
        <v>17</v>
      </c>
      <c r="K8" s="19">
        <f>SUM(G12:G165)</f>
        <v>0</v>
      </c>
    </row>
    <row r="10" spans="2:11" ht="50.1" customHeight="1" x14ac:dyDescent="0.25">
      <c r="G10" s="13" t="s">
        <v>18</v>
      </c>
      <c r="H10" s="44" t="s">
        <v>19</v>
      </c>
      <c r="I10" s="44"/>
      <c r="J10" s="44" t="s">
        <v>16</v>
      </c>
      <c r="K10" s="44"/>
    </row>
    <row r="11" spans="2:11" ht="9.9499999999999993" customHeight="1" x14ac:dyDescent="0.25">
      <c r="K11" s="2"/>
    </row>
    <row r="12" spans="2:11" ht="15" customHeight="1" x14ac:dyDescent="0.25">
      <c r="B12" s="2" t="str">
        <f>AUXILIAR!R6</f>
        <v>ACTUACIÓN 1:</v>
      </c>
      <c r="C12" s="2">
        <f>AUXILIAR!S6</f>
        <v>10</v>
      </c>
      <c r="D12" s="2" t="str">
        <f>IF(C12="X","X",IF(COUNTIF($C$12:$C$165,C12)&gt;1,"REP",""))</f>
        <v/>
      </c>
      <c r="E12" s="2">
        <f>IF(D12="X","X",IF(C12&lt;&gt;C10,1,"X"))</f>
        <v>1</v>
      </c>
      <c r="F12" s="2" t="str">
        <f t="shared" ref="F12:F34" si="0">IF(LEFT(B12,1)="A",B12,"")</f>
        <v>ACTUACIÓN 1:</v>
      </c>
      <c r="G12" s="14">
        <f>IF(C12=10,SUMIF('GASTOS PERSONAL DEL PROYECTO'!$C$8:$C$157,1,'GASTOS PERSONAL DEL PROYECTO'!$I$8:$I$157),IF(C12=20,SUMIF('GASTOS PERSONAL DEL PROYECTO'!$C$8:$C$157,2,'GASTOS PERSONAL DEL PROYECTO'!$I$8:$I$157),IF(C12=30,SUMIF('GASTOS PERSONAL DEL PROYECTO'!$C$8:$C$157,3,'GASTOS PERSONAL DEL PROYECTO'!$I$8:$I$157),IF(C12=40,SUMIF('GASTOS PERSONAL DEL PROYECTO'!$C$8:$C$157,4,'GASTOS PERSONAL DEL PROYECTO'!$I$8:$I$157),""))))</f>
        <v>0</v>
      </c>
      <c r="H12" s="15" t="str">
        <f t="shared" ref="H12:H43" si="1">IF(B12="X","",IF(LEFT(B12,1)="A","",IF(E12="X","",IF(AND(E12=1,MID(B12,10,1)=":"),LEFT(B12,10),LEFT(B12,11)))))</f>
        <v/>
      </c>
      <c r="I12" s="9" t="str">
        <f>IF(H12&lt;&gt;"",SUMIF('GASTOS PERSONAL DEL PROYECTO'!$B$8:$B$157,C12,'GASTOS PERSONAL DEL PROYECTO'!$I$8:$I$157),"")</f>
        <v/>
      </c>
      <c r="J12" s="15" t="str">
        <f t="shared" ref="J12:J43" si="2">IF(LEFT(F12,1)="A","",IF(MID(B12,10,1)=":",MID(B12,12,6),MID(B12,13,6)))</f>
        <v/>
      </c>
      <c r="K12" s="9"/>
    </row>
    <row r="13" spans="2:11" ht="15" customHeight="1" x14ac:dyDescent="0.25">
      <c r="B13" s="2" t="str">
        <f>AUXILIAR!R7</f>
        <v>ACTUACIÓN 2:</v>
      </c>
      <c r="C13" s="2">
        <f>AUXILIAR!S7</f>
        <v>20</v>
      </c>
      <c r="D13" s="2" t="str">
        <f t="shared" ref="D13:D76" si="3">IF(C13="X","X",IF(COUNTIF($C$12:$C$165,C13)&gt;1,"REP",""))</f>
        <v/>
      </c>
      <c r="E13" s="2">
        <f t="shared" ref="E13:E75" si="4">IF(D13="X","X",IF(C13&lt;&gt;C12,1,"X"))</f>
        <v>1</v>
      </c>
      <c r="F13" s="2" t="str">
        <f t="shared" si="0"/>
        <v>ACTUACIÓN 2:</v>
      </c>
      <c r="G13" s="14">
        <f>IF(C13=10,SUMIF('GASTOS PERSONAL DEL PROYECTO'!$C$8:$C$157,1,'GASTOS PERSONAL DEL PROYECTO'!$I$8:$I$157),IF(C13=20,SUMIF('GASTOS PERSONAL DEL PROYECTO'!$C$8:$C$157,2,'GASTOS PERSONAL DEL PROYECTO'!$I$8:$I$157),IF(C13=30,SUMIF('GASTOS PERSONAL DEL PROYECTO'!$C$8:$C$157,3,'GASTOS PERSONAL DEL PROYECTO'!$I$8:$I$157),IF(C13=40,SUMIF('GASTOS PERSONAL DEL PROYECTO'!$C$8:$C$157,4,'GASTOS PERSONAL DEL PROYECTO'!$I$8:$I$157),""))))</f>
        <v>0</v>
      </c>
      <c r="H13" s="15" t="str">
        <f t="shared" si="1"/>
        <v/>
      </c>
      <c r="I13" s="9" t="str">
        <f>IF(H13&lt;&gt;"",SUMIF('GASTOS PERSONAL DEL PROYECTO'!$B$8:$B$157,C13,'GASTOS PERSONAL DEL PROYECTO'!$I$8:$I$157),"")</f>
        <v/>
      </c>
      <c r="J13" s="15" t="str">
        <f t="shared" si="2"/>
        <v/>
      </c>
      <c r="K13" s="9" t="str">
        <f>IF(J13="","",VLOOKUP(B13,AUXILIAR!$F$10:$G$159,2,FALSE))</f>
        <v/>
      </c>
    </row>
    <row r="14" spans="2:11" ht="15" customHeight="1" x14ac:dyDescent="0.25">
      <c r="B14" s="2" t="str">
        <f>AUXILIAR!R8</f>
        <v>ACTUACIÓN 3:</v>
      </c>
      <c r="C14" s="2">
        <f>AUXILIAR!S8</f>
        <v>30</v>
      </c>
      <c r="D14" s="2" t="str">
        <f t="shared" si="3"/>
        <v/>
      </c>
      <c r="E14" s="2">
        <f t="shared" si="4"/>
        <v>1</v>
      </c>
      <c r="F14" s="2" t="str">
        <f t="shared" si="0"/>
        <v>ACTUACIÓN 3:</v>
      </c>
      <c r="G14" s="14">
        <f>IF(C14=10,SUMIF('GASTOS PERSONAL DEL PROYECTO'!$C$8:$C$157,1,'GASTOS PERSONAL DEL PROYECTO'!$I$8:$I$157),IF(C14=20,SUMIF('GASTOS PERSONAL DEL PROYECTO'!$C$8:$C$157,2,'GASTOS PERSONAL DEL PROYECTO'!$I$8:$I$157),IF(C14=30,SUMIF('GASTOS PERSONAL DEL PROYECTO'!$C$8:$C$157,3,'GASTOS PERSONAL DEL PROYECTO'!$I$8:$I$157),IF(C14=40,SUMIF('GASTOS PERSONAL DEL PROYECTO'!$C$8:$C$157,4,'GASTOS PERSONAL DEL PROYECTO'!$I$8:$I$157),""))))</f>
        <v>0</v>
      </c>
      <c r="H14" s="15" t="str">
        <f t="shared" si="1"/>
        <v/>
      </c>
      <c r="I14" s="9" t="str">
        <f>IF(H14&lt;&gt;"",SUMIF('GASTOS PERSONAL DEL PROYECTO'!$B$8:$B$157,C14,'GASTOS PERSONAL DEL PROYECTO'!$I$8:$I$157),"")</f>
        <v/>
      </c>
      <c r="J14" s="15" t="str">
        <f t="shared" si="2"/>
        <v/>
      </c>
      <c r="K14" s="9" t="str">
        <f>IF(J14="","",VLOOKUP(B14,AUXILIAR!$F$10:$G$159,2,FALSE))</f>
        <v/>
      </c>
    </row>
    <row r="15" spans="2:11" ht="15" customHeight="1" x14ac:dyDescent="0.25">
      <c r="B15" s="2" t="str">
        <f>AUXILIAR!R9</f>
        <v>ACTUACIÓN 4:</v>
      </c>
      <c r="C15" s="2">
        <f>AUXILIAR!S9</f>
        <v>40</v>
      </c>
      <c r="D15" s="2" t="str">
        <f t="shared" si="3"/>
        <v/>
      </c>
      <c r="E15" s="2">
        <f>IF(D15="X","X",IF(C15&lt;&gt;C14,1,"X"))</f>
        <v>1</v>
      </c>
      <c r="F15" s="2" t="str">
        <f t="shared" si="0"/>
        <v>ACTUACIÓN 4:</v>
      </c>
      <c r="G15" s="14">
        <f>IF(C15=10,SUMIF('GASTOS PERSONAL DEL PROYECTO'!$C$8:$C$157,1,'GASTOS PERSONAL DEL PROYECTO'!$I$8:$I$157),IF(C15=20,SUMIF('GASTOS PERSONAL DEL PROYECTO'!$C$8:$C$157,2,'GASTOS PERSONAL DEL PROYECTO'!$I$8:$I$157),IF(C15=30,SUMIF('GASTOS PERSONAL DEL PROYECTO'!$C$8:$C$157,3,'GASTOS PERSONAL DEL PROYECTO'!$I$8:$I$157),IF(C15=40,SUMIF('GASTOS PERSONAL DEL PROYECTO'!$C$8:$C$157,4,'GASTOS PERSONAL DEL PROYECTO'!$I$8:$I$157),""))))</f>
        <v>0</v>
      </c>
      <c r="H15" s="15" t="str">
        <f t="shared" si="1"/>
        <v/>
      </c>
      <c r="I15" s="9" t="str">
        <f>IF(H15&lt;&gt;"",SUMIF('GASTOS PERSONAL DEL PROYECTO'!$B$8:$B$157,C15,'GASTOS PERSONAL DEL PROYECTO'!$I$8:$I$157),"")</f>
        <v/>
      </c>
      <c r="J15" s="15" t="str">
        <f t="shared" si="2"/>
        <v/>
      </c>
      <c r="K15" s="9" t="str">
        <f>IF(J15="","",VLOOKUP(B15,AUXILIAR!$F$10:$G$159,2,FALSE))</f>
        <v/>
      </c>
    </row>
    <row r="16" spans="2:11" ht="15" customHeight="1" x14ac:dyDescent="0.25">
      <c r="B16" s="2" t="str">
        <f>AUXILIAR!R10</f>
        <v>X</v>
      </c>
      <c r="C16" s="2" t="str">
        <f>AUXILIAR!S10</f>
        <v>X</v>
      </c>
      <c r="D16" s="2" t="str">
        <f t="shared" si="3"/>
        <v>X</v>
      </c>
      <c r="E16" s="2" t="str">
        <f t="shared" si="4"/>
        <v>X</v>
      </c>
      <c r="F16" s="2" t="str">
        <f t="shared" si="0"/>
        <v/>
      </c>
      <c r="G16" s="14" t="str">
        <f>IF(C16=10,SUMIF('GASTOS PERSONAL DEL PROYECTO'!$C$8:$C$157,1,'GASTOS PERSONAL DEL PROYECTO'!$I$8:$I$157),IF(C16=20,SUMIF('GASTOS PERSONAL DEL PROYECTO'!$C$8:$C$157,2,'GASTOS PERSONAL DEL PROYECTO'!$I$8:$I$157),IF(C16=30,SUMIF('GASTOS PERSONAL DEL PROYECTO'!$C$8:$C$157,3,'GASTOS PERSONAL DEL PROYECTO'!$I$8:$I$157),IF(C16=40,SUMIF('GASTOS PERSONAL DEL PROYECTO'!$C$8:$C$157,4,'GASTOS PERSONAL DEL PROYECTO'!$I$8:$I$157),""))))</f>
        <v/>
      </c>
      <c r="H16" s="15" t="str">
        <f t="shared" si="1"/>
        <v/>
      </c>
      <c r="I16" s="9" t="str">
        <f>IF(H16&lt;&gt;"",SUMIF('GASTOS PERSONAL DEL PROYECTO'!$B$8:$B$157,C16,'GASTOS PERSONAL DEL PROYECTO'!$I$8:$I$157),"")</f>
        <v/>
      </c>
      <c r="J16" s="15" t="str">
        <f t="shared" si="2"/>
        <v/>
      </c>
      <c r="K16" s="9" t="str">
        <f>IF(J16="","",VLOOKUP(B16,AUXILIAR!$F$10:$G$159,2,FALSE))</f>
        <v/>
      </c>
    </row>
    <row r="17" spans="2:11" ht="15" customHeight="1" x14ac:dyDescent="0.25">
      <c r="B17" s="2" t="str">
        <f>AUXILIAR!R11</f>
        <v>X</v>
      </c>
      <c r="C17" s="2" t="str">
        <f>AUXILIAR!S11</f>
        <v>X</v>
      </c>
      <c r="D17" s="2" t="str">
        <f t="shared" si="3"/>
        <v>X</v>
      </c>
      <c r="E17" s="2" t="str">
        <f t="shared" si="4"/>
        <v>X</v>
      </c>
      <c r="F17" s="2" t="str">
        <f t="shared" si="0"/>
        <v/>
      </c>
      <c r="G17" s="14" t="str">
        <f>IF(C17=10,SUMIF('GASTOS PERSONAL DEL PROYECTO'!$C$8:$C$157,1,'GASTOS PERSONAL DEL PROYECTO'!$I$8:$I$157),IF(C17=20,SUMIF('GASTOS PERSONAL DEL PROYECTO'!$C$8:$C$157,2,'GASTOS PERSONAL DEL PROYECTO'!$I$8:$I$157),IF(C17=30,SUMIF('GASTOS PERSONAL DEL PROYECTO'!$C$8:$C$157,3,'GASTOS PERSONAL DEL PROYECTO'!$I$8:$I$157),IF(C17=40,SUMIF('GASTOS PERSONAL DEL PROYECTO'!$C$8:$C$157,4,'GASTOS PERSONAL DEL PROYECTO'!$I$8:$I$157),""))))</f>
        <v/>
      </c>
      <c r="H17" s="15" t="str">
        <f t="shared" si="1"/>
        <v/>
      </c>
      <c r="I17" s="9" t="str">
        <f>IF(H17&lt;&gt;"",SUMIF('GASTOS PERSONAL DEL PROYECTO'!$B$8:$B$157,C17,'GASTOS PERSONAL DEL PROYECTO'!$I$8:$I$157),"")</f>
        <v/>
      </c>
      <c r="J17" s="15" t="str">
        <f t="shared" si="2"/>
        <v/>
      </c>
      <c r="K17" s="9" t="str">
        <f>IF(J17="","",VLOOKUP(B17,AUXILIAR!$F$10:$G$159,2,FALSE))</f>
        <v/>
      </c>
    </row>
    <row r="18" spans="2:11" ht="15" customHeight="1" x14ac:dyDescent="0.25">
      <c r="B18" s="2" t="str">
        <f>AUXILIAR!R12</f>
        <v>X</v>
      </c>
      <c r="C18" s="2" t="str">
        <f>AUXILIAR!S12</f>
        <v>X</v>
      </c>
      <c r="D18" s="2" t="str">
        <f t="shared" si="3"/>
        <v>X</v>
      </c>
      <c r="E18" s="2" t="str">
        <f t="shared" si="4"/>
        <v>X</v>
      </c>
      <c r="F18" s="2" t="str">
        <f t="shared" si="0"/>
        <v/>
      </c>
      <c r="G18" s="14" t="str">
        <f>IF(C18=10,SUMIF('GASTOS PERSONAL DEL PROYECTO'!$C$8:$C$157,1,'GASTOS PERSONAL DEL PROYECTO'!$I$8:$I$157),IF(C18=20,SUMIF('GASTOS PERSONAL DEL PROYECTO'!$C$8:$C$157,2,'GASTOS PERSONAL DEL PROYECTO'!$I$8:$I$157),IF(C18=30,SUMIF('GASTOS PERSONAL DEL PROYECTO'!$C$8:$C$157,3,'GASTOS PERSONAL DEL PROYECTO'!$I$8:$I$157),IF(C18=40,SUMIF('GASTOS PERSONAL DEL PROYECTO'!$C$8:$C$157,4,'GASTOS PERSONAL DEL PROYECTO'!$I$8:$I$157),""))))</f>
        <v/>
      </c>
      <c r="H18" s="15" t="str">
        <f t="shared" si="1"/>
        <v/>
      </c>
      <c r="I18" s="9" t="str">
        <f>IF(H18&lt;&gt;"",SUMIF('GASTOS PERSONAL DEL PROYECTO'!$B$8:$B$157,C18,'GASTOS PERSONAL DEL PROYECTO'!$I$8:$I$157),"")</f>
        <v/>
      </c>
      <c r="J18" s="15" t="str">
        <f t="shared" si="2"/>
        <v/>
      </c>
      <c r="K18" s="9" t="str">
        <f>IF(J18="","",VLOOKUP(B18,AUXILIAR!$F$10:$G$159,2,FALSE))</f>
        <v/>
      </c>
    </row>
    <row r="19" spans="2:11" ht="15" customHeight="1" x14ac:dyDescent="0.25">
      <c r="B19" s="2" t="str">
        <f>AUXILIAR!R13</f>
        <v>X</v>
      </c>
      <c r="C19" s="2" t="str">
        <f>AUXILIAR!S13</f>
        <v>X</v>
      </c>
      <c r="D19" s="2" t="str">
        <f t="shared" si="3"/>
        <v>X</v>
      </c>
      <c r="E19" s="2" t="str">
        <f t="shared" si="4"/>
        <v>X</v>
      </c>
      <c r="F19" s="2" t="str">
        <f t="shared" si="0"/>
        <v/>
      </c>
      <c r="G19" s="14" t="str">
        <f>IF(C19=10,SUMIF('GASTOS PERSONAL DEL PROYECTO'!$C$8:$C$157,1,'GASTOS PERSONAL DEL PROYECTO'!$I$8:$I$157),IF(C19=20,SUMIF('GASTOS PERSONAL DEL PROYECTO'!$C$8:$C$157,2,'GASTOS PERSONAL DEL PROYECTO'!$I$8:$I$157),IF(C19=30,SUMIF('GASTOS PERSONAL DEL PROYECTO'!$C$8:$C$157,3,'GASTOS PERSONAL DEL PROYECTO'!$I$8:$I$157),IF(C19=40,SUMIF('GASTOS PERSONAL DEL PROYECTO'!$C$8:$C$157,4,'GASTOS PERSONAL DEL PROYECTO'!$I$8:$I$157),""))))</f>
        <v/>
      </c>
      <c r="H19" s="15" t="str">
        <f t="shared" si="1"/>
        <v/>
      </c>
      <c r="I19" s="9" t="str">
        <f>IF(H19&lt;&gt;"",SUMIF('GASTOS PERSONAL DEL PROYECTO'!$B$8:$B$157,C19,'GASTOS PERSONAL DEL PROYECTO'!$I$8:$I$157),"")</f>
        <v/>
      </c>
      <c r="J19" s="15" t="str">
        <f t="shared" si="2"/>
        <v/>
      </c>
      <c r="K19" s="9" t="str">
        <f>IF(J19="","",VLOOKUP(B19,AUXILIAR!$F$10:$G$159,2,FALSE))</f>
        <v/>
      </c>
    </row>
    <row r="20" spans="2:11" ht="15" customHeight="1" x14ac:dyDescent="0.25">
      <c r="B20" s="2" t="str">
        <f>AUXILIAR!R14</f>
        <v>X</v>
      </c>
      <c r="C20" s="2" t="str">
        <f>AUXILIAR!S14</f>
        <v>X</v>
      </c>
      <c r="D20" s="2" t="str">
        <f t="shared" si="3"/>
        <v>X</v>
      </c>
      <c r="E20" s="2" t="str">
        <f t="shared" si="4"/>
        <v>X</v>
      </c>
      <c r="F20" s="2" t="str">
        <f t="shared" si="0"/>
        <v/>
      </c>
      <c r="G20" s="14" t="str">
        <f>IF(C20=10,SUMIF('GASTOS PERSONAL DEL PROYECTO'!$C$8:$C$157,1,'GASTOS PERSONAL DEL PROYECTO'!$I$8:$I$157),IF(C20=20,SUMIF('GASTOS PERSONAL DEL PROYECTO'!$C$8:$C$157,2,'GASTOS PERSONAL DEL PROYECTO'!$I$8:$I$157),IF(C20=30,SUMIF('GASTOS PERSONAL DEL PROYECTO'!$C$8:$C$157,3,'GASTOS PERSONAL DEL PROYECTO'!$I$8:$I$157),IF(C20=40,SUMIF('GASTOS PERSONAL DEL PROYECTO'!$C$8:$C$157,4,'GASTOS PERSONAL DEL PROYECTO'!$I$8:$I$157),""))))</f>
        <v/>
      </c>
      <c r="H20" s="15" t="str">
        <f t="shared" si="1"/>
        <v/>
      </c>
      <c r="I20" s="9" t="str">
        <f>IF(H20&lt;&gt;"",SUMIF('GASTOS PERSONAL DEL PROYECTO'!$B$8:$B$157,C20,'GASTOS PERSONAL DEL PROYECTO'!$I$8:$I$157),"")</f>
        <v/>
      </c>
      <c r="J20" s="15" t="str">
        <f t="shared" si="2"/>
        <v/>
      </c>
      <c r="K20" s="9" t="str">
        <f>IF(J20="","",VLOOKUP(B20,AUXILIAR!$F$10:$G$159,2,FALSE))</f>
        <v/>
      </c>
    </row>
    <row r="21" spans="2:11" ht="15" customHeight="1" x14ac:dyDescent="0.25">
      <c r="B21" s="2" t="str">
        <f>AUXILIAR!R15</f>
        <v>X</v>
      </c>
      <c r="C21" s="2" t="str">
        <f>AUXILIAR!S15</f>
        <v>X</v>
      </c>
      <c r="D21" s="2" t="str">
        <f t="shared" si="3"/>
        <v>X</v>
      </c>
      <c r="E21" s="2" t="str">
        <f t="shared" si="4"/>
        <v>X</v>
      </c>
      <c r="F21" s="2" t="str">
        <f t="shared" si="0"/>
        <v/>
      </c>
      <c r="G21" s="14" t="str">
        <f>IF(C21=10,SUMIF('GASTOS PERSONAL DEL PROYECTO'!$C$8:$C$157,1,'GASTOS PERSONAL DEL PROYECTO'!$I$8:$I$157),IF(C21=20,SUMIF('GASTOS PERSONAL DEL PROYECTO'!$C$8:$C$157,2,'GASTOS PERSONAL DEL PROYECTO'!$I$8:$I$157),IF(C21=30,SUMIF('GASTOS PERSONAL DEL PROYECTO'!$C$8:$C$157,3,'GASTOS PERSONAL DEL PROYECTO'!$I$8:$I$157),IF(C21=40,SUMIF('GASTOS PERSONAL DEL PROYECTO'!$C$8:$C$157,4,'GASTOS PERSONAL DEL PROYECTO'!$I$8:$I$157),""))))</f>
        <v/>
      </c>
      <c r="H21" s="15" t="str">
        <f t="shared" si="1"/>
        <v/>
      </c>
      <c r="I21" s="9" t="str">
        <f>IF(H21&lt;&gt;"",SUMIF('GASTOS PERSONAL DEL PROYECTO'!$B$8:$B$157,C21,'GASTOS PERSONAL DEL PROYECTO'!$I$8:$I$157),"")</f>
        <v/>
      </c>
      <c r="J21" s="15" t="str">
        <f t="shared" si="2"/>
        <v/>
      </c>
      <c r="K21" s="9" t="str">
        <f>IF(J21="","",VLOOKUP(B21,AUXILIAR!$F$10:$G$159,2,FALSE))</f>
        <v/>
      </c>
    </row>
    <row r="22" spans="2:11" ht="15" customHeight="1" x14ac:dyDescent="0.25">
      <c r="B22" s="2" t="str">
        <f>AUXILIAR!R16</f>
        <v>X</v>
      </c>
      <c r="C22" s="2" t="str">
        <f>AUXILIAR!S16</f>
        <v>X</v>
      </c>
      <c r="D22" s="2" t="str">
        <f t="shared" si="3"/>
        <v>X</v>
      </c>
      <c r="E22" s="2" t="str">
        <f t="shared" si="4"/>
        <v>X</v>
      </c>
      <c r="F22" s="2" t="str">
        <f t="shared" si="0"/>
        <v/>
      </c>
      <c r="G22" s="14" t="str">
        <f>IF(C22=10,SUMIF('GASTOS PERSONAL DEL PROYECTO'!$C$8:$C$157,1,'GASTOS PERSONAL DEL PROYECTO'!$I$8:$I$157),IF(C22=20,SUMIF('GASTOS PERSONAL DEL PROYECTO'!$C$8:$C$157,2,'GASTOS PERSONAL DEL PROYECTO'!$I$8:$I$157),IF(C22=30,SUMIF('GASTOS PERSONAL DEL PROYECTO'!$C$8:$C$157,3,'GASTOS PERSONAL DEL PROYECTO'!$I$8:$I$157),IF(C22=40,SUMIF('GASTOS PERSONAL DEL PROYECTO'!$C$8:$C$157,4,'GASTOS PERSONAL DEL PROYECTO'!$I$8:$I$157),""))))</f>
        <v/>
      </c>
      <c r="H22" s="15" t="str">
        <f t="shared" si="1"/>
        <v/>
      </c>
      <c r="I22" s="9" t="str">
        <f>IF(H22&lt;&gt;"",SUMIF('GASTOS PERSONAL DEL PROYECTO'!$B$8:$B$157,C22,'GASTOS PERSONAL DEL PROYECTO'!$I$8:$I$157),"")</f>
        <v/>
      </c>
      <c r="J22" s="15" t="str">
        <f t="shared" si="2"/>
        <v/>
      </c>
      <c r="K22" s="9" t="str">
        <f>IF(J22="","",VLOOKUP(B22,AUXILIAR!$F$10:$G$159,2,FALSE))</f>
        <v/>
      </c>
    </row>
    <row r="23" spans="2:11" ht="15" customHeight="1" x14ac:dyDescent="0.25">
      <c r="B23" s="2" t="str">
        <f>AUXILIAR!R17</f>
        <v>X</v>
      </c>
      <c r="C23" s="2" t="str">
        <f>AUXILIAR!S17</f>
        <v>X</v>
      </c>
      <c r="D23" s="2" t="str">
        <f t="shared" si="3"/>
        <v>X</v>
      </c>
      <c r="E23" s="2" t="str">
        <f t="shared" si="4"/>
        <v>X</v>
      </c>
      <c r="F23" s="2" t="str">
        <f t="shared" si="0"/>
        <v/>
      </c>
      <c r="G23" s="14" t="str">
        <f>IF(C23=10,SUMIF('GASTOS PERSONAL DEL PROYECTO'!$C$8:$C$157,1,'GASTOS PERSONAL DEL PROYECTO'!$I$8:$I$157),IF(C23=20,SUMIF('GASTOS PERSONAL DEL PROYECTO'!$C$8:$C$157,2,'GASTOS PERSONAL DEL PROYECTO'!$I$8:$I$157),IF(C23=30,SUMIF('GASTOS PERSONAL DEL PROYECTO'!$C$8:$C$157,3,'GASTOS PERSONAL DEL PROYECTO'!$I$8:$I$157),IF(C23=40,SUMIF('GASTOS PERSONAL DEL PROYECTO'!$C$8:$C$157,4,'GASTOS PERSONAL DEL PROYECTO'!$I$8:$I$157),""))))</f>
        <v/>
      </c>
      <c r="H23" s="15" t="str">
        <f t="shared" si="1"/>
        <v/>
      </c>
      <c r="I23" s="9" t="str">
        <f>IF(H23&lt;&gt;"",SUMIF('GASTOS PERSONAL DEL PROYECTO'!$B$8:$B$157,C23,'GASTOS PERSONAL DEL PROYECTO'!$I$8:$I$157),"")</f>
        <v/>
      </c>
      <c r="J23" s="15" t="str">
        <f t="shared" si="2"/>
        <v/>
      </c>
      <c r="K23" s="9" t="str">
        <f>IF(J23="","",VLOOKUP(B23,AUXILIAR!$F$10:$G$159,2,FALSE))</f>
        <v/>
      </c>
    </row>
    <row r="24" spans="2:11" ht="15" customHeight="1" x14ac:dyDescent="0.25">
      <c r="B24" s="2" t="str">
        <f>AUXILIAR!R18</f>
        <v>X</v>
      </c>
      <c r="C24" s="2" t="str">
        <f>AUXILIAR!S18</f>
        <v>X</v>
      </c>
      <c r="D24" s="2" t="str">
        <f t="shared" si="3"/>
        <v>X</v>
      </c>
      <c r="E24" s="2" t="str">
        <f t="shared" si="4"/>
        <v>X</v>
      </c>
      <c r="F24" s="2" t="str">
        <f t="shared" si="0"/>
        <v/>
      </c>
      <c r="G24" s="14" t="str">
        <f>IF(C24=10,SUMIF('GASTOS PERSONAL DEL PROYECTO'!$C$8:$C$157,1,'GASTOS PERSONAL DEL PROYECTO'!$I$8:$I$157),IF(C24=20,SUMIF('GASTOS PERSONAL DEL PROYECTO'!$C$8:$C$157,2,'GASTOS PERSONAL DEL PROYECTO'!$I$8:$I$157),IF(C24=30,SUMIF('GASTOS PERSONAL DEL PROYECTO'!$C$8:$C$157,3,'GASTOS PERSONAL DEL PROYECTO'!$I$8:$I$157),IF(C24=40,SUMIF('GASTOS PERSONAL DEL PROYECTO'!$C$8:$C$157,4,'GASTOS PERSONAL DEL PROYECTO'!$I$8:$I$157),""))))</f>
        <v/>
      </c>
      <c r="H24" s="15" t="str">
        <f t="shared" si="1"/>
        <v/>
      </c>
      <c r="I24" s="9" t="str">
        <f>IF(H24&lt;&gt;"",SUMIF('GASTOS PERSONAL DEL PROYECTO'!$B$8:$B$157,C24,'GASTOS PERSONAL DEL PROYECTO'!$I$8:$I$157),"")</f>
        <v/>
      </c>
      <c r="J24" s="15" t="str">
        <f t="shared" si="2"/>
        <v/>
      </c>
      <c r="K24" s="9" t="str">
        <f>IF(J24="","",VLOOKUP(B24,AUXILIAR!$F$10:$G$159,2,FALSE))</f>
        <v/>
      </c>
    </row>
    <row r="25" spans="2:11" ht="15" customHeight="1" x14ac:dyDescent="0.25">
      <c r="B25" s="2" t="str">
        <f>AUXILIAR!R19</f>
        <v>X</v>
      </c>
      <c r="C25" s="2" t="str">
        <f>AUXILIAR!S19</f>
        <v>X</v>
      </c>
      <c r="D25" s="2" t="str">
        <f t="shared" si="3"/>
        <v>X</v>
      </c>
      <c r="E25" s="2" t="str">
        <f t="shared" si="4"/>
        <v>X</v>
      </c>
      <c r="F25" s="2" t="str">
        <f t="shared" si="0"/>
        <v/>
      </c>
      <c r="G25" s="14" t="str">
        <f>IF(C25=10,SUMIF('GASTOS PERSONAL DEL PROYECTO'!$C$8:$C$157,1,'GASTOS PERSONAL DEL PROYECTO'!$I$8:$I$157),IF(C25=20,SUMIF('GASTOS PERSONAL DEL PROYECTO'!$C$8:$C$157,2,'GASTOS PERSONAL DEL PROYECTO'!$I$8:$I$157),IF(C25=30,SUMIF('GASTOS PERSONAL DEL PROYECTO'!$C$8:$C$157,3,'GASTOS PERSONAL DEL PROYECTO'!$I$8:$I$157),IF(C25=40,SUMIF('GASTOS PERSONAL DEL PROYECTO'!$C$8:$C$157,4,'GASTOS PERSONAL DEL PROYECTO'!$I$8:$I$157),""))))</f>
        <v/>
      </c>
      <c r="H25" s="15" t="str">
        <f t="shared" si="1"/>
        <v/>
      </c>
      <c r="I25" s="9" t="str">
        <f>IF(H25&lt;&gt;"",SUMIF('GASTOS PERSONAL DEL PROYECTO'!$B$8:$B$157,C25,'GASTOS PERSONAL DEL PROYECTO'!$I$8:$I$157),"")</f>
        <v/>
      </c>
      <c r="J25" s="15" t="str">
        <f t="shared" si="2"/>
        <v/>
      </c>
      <c r="K25" s="9" t="str">
        <f>IF(J25="","",VLOOKUP(B25,AUXILIAR!$F$10:$G$159,2,FALSE))</f>
        <v/>
      </c>
    </row>
    <row r="26" spans="2:11" ht="15" customHeight="1" x14ac:dyDescent="0.25">
      <c r="B26" s="2" t="str">
        <f>AUXILIAR!R20</f>
        <v>X</v>
      </c>
      <c r="C26" s="2" t="str">
        <f>AUXILIAR!S20</f>
        <v>X</v>
      </c>
      <c r="D26" s="2" t="str">
        <f t="shared" si="3"/>
        <v>X</v>
      </c>
      <c r="E26" s="2" t="str">
        <f t="shared" si="4"/>
        <v>X</v>
      </c>
      <c r="F26" s="2" t="str">
        <f t="shared" si="0"/>
        <v/>
      </c>
      <c r="G26" s="14" t="str">
        <f>IF(C26=10,SUMIF('GASTOS PERSONAL DEL PROYECTO'!$C$8:$C$157,1,'GASTOS PERSONAL DEL PROYECTO'!$I$8:$I$157),IF(C26=20,SUMIF('GASTOS PERSONAL DEL PROYECTO'!$C$8:$C$157,2,'GASTOS PERSONAL DEL PROYECTO'!$I$8:$I$157),IF(C26=30,SUMIF('GASTOS PERSONAL DEL PROYECTO'!$C$8:$C$157,3,'GASTOS PERSONAL DEL PROYECTO'!$I$8:$I$157),IF(C26=40,SUMIF('GASTOS PERSONAL DEL PROYECTO'!$C$8:$C$157,4,'GASTOS PERSONAL DEL PROYECTO'!$I$8:$I$157),""))))</f>
        <v/>
      </c>
      <c r="H26" s="15" t="str">
        <f t="shared" si="1"/>
        <v/>
      </c>
      <c r="I26" s="9" t="str">
        <f>IF(H26&lt;&gt;"",SUMIF('GASTOS PERSONAL DEL PROYECTO'!$B$8:$B$157,C26,'GASTOS PERSONAL DEL PROYECTO'!$I$8:$I$157),"")</f>
        <v/>
      </c>
      <c r="J26" s="15" t="str">
        <f t="shared" si="2"/>
        <v/>
      </c>
      <c r="K26" s="9" t="str">
        <f>IF(J26="","",VLOOKUP(B26,AUXILIAR!$F$10:$G$159,2,FALSE))</f>
        <v/>
      </c>
    </row>
    <row r="27" spans="2:11" ht="15" customHeight="1" x14ac:dyDescent="0.25">
      <c r="B27" s="2" t="str">
        <f>AUXILIAR!R21</f>
        <v>X</v>
      </c>
      <c r="C27" s="2" t="str">
        <f>AUXILIAR!S21</f>
        <v>X</v>
      </c>
      <c r="D27" s="2" t="str">
        <f t="shared" si="3"/>
        <v>X</v>
      </c>
      <c r="E27" s="2" t="str">
        <f t="shared" si="4"/>
        <v>X</v>
      </c>
      <c r="F27" s="2" t="str">
        <f t="shared" si="0"/>
        <v/>
      </c>
      <c r="G27" s="14" t="str">
        <f>IF(C27=10,SUMIF('GASTOS PERSONAL DEL PROYECTO'!$C$8:$C$157,1,'GASTOS PERSONAL DEL PROYECTO'!$I$8:$I$157),IF(C27=20,SUMIF('GASTOS PERSONAL DEL PROYECTO'!$C$8:$C$157,2,'GASTOS PERSONAL DEL PROYECTO'!$I$8:$I$157),IF(C27=30,SUMIF('GASTOS PERSONAL DEL PROYECTO'!$C$8:$C$157,3,'GASTOS PERSONAL DEL PROYECTO'!$I$8:$I$157),IF(C27=40,SUMIF('GASTOS PERSONAL DEL PROYECTO'!$C$8:$C$157,4,'GASTOS PERSONAL DEL PROYECTO'!$I$8:$I$157),""))))</f>
        <v/>
      </c>
      <c r="H27" s="15" t="str">
        <f t="shared" si="1"/>
        <v/>
      </c>
      <c r="I27" s="9" t="str">
        <f>IF(H27&lt;&gt;"",SUMIF('GASTOS PERSONAL DEL PROYECTO'!$B$8:$B$157,C27,'GASTOS PERSONAL DEL PROYECTO'!$I$8:$I$157),"")</f>
        <v/>
      </c>
      <c r="J27" s="15" t="str">
        <f t="shared" si="2"/>
        <v/>
      </c>
      <c r="K27" s="9" t="str">
        <f>IF(J27="","",VLOOKUP(B27,AUXILIAR!$F$10:$G$159,2,FALSE))</f>
        <v/>
      </c>
    </row>
    <row r="28" spans="2:11" ht="15" customHeight="1" x14ac:dyDescent="0.25">
      <c r="B28" s="2" t="str">
        <f>AUXILIAR!R22</f>
        <v>X</v>
      </c>
      <c r="C28" s="2" t="str">
        <f>AUXILIAR!S22</f>
        <v>X</v>
      </c>
      <c r="D28" s="2" t="str">
        <f t="shared" si="3"/>
        <v>X</v>
      </c>
      <c r="E28" s="2" t="str">
        <f t="shared" si="4"/>
        <v>X</v>
      </c>
      <c r="F28" s="2" t="str">
        <f t="shared" si="0"/>
        <v/>
      </c>
      <c r="G28" s="14" t="str">
        <f>IF(C28=10,SUMIF('GASTOS PERSONAL DEL PROYECTO'!$C$8:$C$157,1,'GASTOS PERSONAL DEL PROYECTO'!$I$8:$I$157),IF(C28=20,SUMIF('GASTOS PERSONAL DEL PROYECTO'!$C$8:$C$157,2,'GASTOS PERSONAL DEL PROYECTO'!$I$8:$I$157),IF(C28=30,SUMIF('GASTOS PERSONAL DEL PROYECTO'!$C$8:$C$157,3,'GASTOS PERSONAL DEL PROYECTO'!$I$8:$I$157),IF(C28=40,SUMIF('GASTOS PERSONAL DEL PROYECTO'!$C$8:$C$157,4,'GASTOS PERSONAL DEL PROYECTO'!$I$8:$I$157),""))))</f>
        <v/>
      </c>
      <c r="H28" s="15" t="str">
        <f t="shared" si="1"/>
        <v/>
      </c>
      <c r="I28" s="9" t="str">
        <f>IF(H28&lt;&gt;"",SUMIF('GASTOS PERSONAL DEL PROYECTO'!$B$8:$B$157,C28,'GASTOS PERSONAL DEL PROYECTO'!$I$8:$I$157),"")</f>
        <v/>
      </c>
      <c r="J28" s="15" t="str">
        <f t="shared" si="2"/>
        <v/>
      </c>
      <c r="K28" s="9" t="str">
        <f>IF(J28="","",VLOOKUP(B28,AUXILIAR!$F$10:$G$159,2,FALSE))</f>
        <v/>
      </c>
    </row>
    <row r="29" spans="2:11" ht="15" customHeight="1" x14ac:dyDescent="0.25">
      <c r="B29" s="2" t="str">
        <f>AUXILIAR!R23</f>
        <v>X</v>
      </c>
      <c r="C29" s="2" t="str">
        <f>AUXILIAR!S23</f>
        <v>X</v>
      </c>
      <c r="D29" s="2" t="str">
        <f t="shared" si="3"/>
        <v>X</v>
      </c>
      <c r="E29" s="2" t="str">
        <f t="shared" si="4"/>
        <v>X</v>
      </c>
      <c r="F29" s="2" t="str">
        <f t="shared" si="0"/>
        <v/>
      </c>
      <c r="G29" s="14" t="str">
        <f>IF(C29=10,SUMIF('GASTOS PERSONAL DEL PROYECTO'!$C$8:$C$157,1,'GASTOS PERSONAL DEL PROYECTO'!$I$8:$I$157),IF(C29=20,SUMIF('GASTOS PERSONAL DEL PROYECTO'!$C$8:$C$157,2,'GASTOS PERSONAL DEL PROYECTO'!$I$8:$I$157),IF(C29=30,SUMIF('GASTOS PERSONAL DEL PROYECTO'!$C$8:$C$157,3,'GASTOS PERSONAL DEL PROYECTO'!$I$8:$I$157),IF(C29=40,SUMIF('GASTOS PERSONAL DEL PROYECTO'!$C$8:$C$157,4,'GASTOS PERSONAL DEL PROYECTO'!$I$8:$I$157),""))))</f>
        <v/>
      </c>
      <c r="H29" s="15" t="str">
        <f t="shared" si="1"/>
        <v/>
      </c>
      <c r="I29" s="9" t="str">
        <f>IF(H29&lt;&gt;"",SUMIF('GASTOS PERSONAL DEL PROYECTO'!$B$8:$B$157,C29,'GASTOS PERSONAL DEL PROYECTO'!$I$8:$I$157),"")</f>
        <v/>
      </c>
      <c r="J29" s="15" t="str">
        <f t="shared" si="2"/>
        <v/>
      </c>
      <c r="K29" s="9" t="str">
        <f>IF(J29="","",VLOOKUP(B29,AUXILIAR!$F$10:$G$159,2,FALSE))</f>
        <v/>
      </c>
    </row>
    <row r="30" spans="2:11" ht="15" customHeight="1" x14ac:dyDescent="0.25">
      <c r="B30" s="2" t="str">
        <f>AUXILIAR!R24</f>
        <v>X</v>
      </c>
      <c r="C30" s="2" t="str">
        <f>AUXILIAR!S24</f>
        <v>X</v>
      </c>
      <c r="D30" s="2" t="str">
        <f t="shared" si="3"/>
        <v>X</v>
      </c>
      <c r="E30" s="2" t="str">
        <f t="shared" si="4"/>
        <v>X</v>
      </c>
      <c r="F30" s="2" t="str">
        <f t="shared" si="0"/>
        <v/>
      </c>
      <c r="G30" s="14" t="str">
        <f>IF(C30=10,SUMIF('GASTOS PERSONAL DEL PROYECTO'!$C$8:$C$157,1,'GASTOS PERSONAL DEL PROYECTO'!$I$8:$I$157),IF(C30=20,SUMIF('GASTOS PERSONAL DEL PROYECTO'!$C$8:$C$157,2,'GASTOS PERSONAL DEL PROYECTO'!$I$8:$I$157),IF(C30=30,SUMIF('GASTOS PERSONAL DEL PROYECTO'!$C$8:$C$157,3,'GASTOS PERSONAL DEL PROYECTO'!$I$8:$I$157),IF(C30=40,SUMIF('GASTOS PERSONAL DEL PROYECTO'!$C$8:$C$157,4,'GASTOS PERSONAL DEL PROYECTO'!$I$8:$I$157),""))))</f>
        <v/>
      </c>
      <c r="H30" s="15" t="str">
        <f t="shared" si="1"/>
        <v/>
      </c>
      <c r="I30" s="9" t="str">
        <f>IF(H30&lt;&gt;"",SUMIF('GASTOS PERSONAL DEL PROYECTO'!$B$8:$B$157,C30,'GASTOS PERSONAL DEL PROYECTO'!$I$8:$I$157),"")</f>
        <v/>
      </c>
      <c r="J30" s="15" t="str">
        <f t="shared" si="2"/>
        <v/>
      </c>
      <c r="K30" s="9" t="str">
        <f>IF(J30="","",VLOOKUP(B30,AUXILIAR!$F$10:$G$159,2,FALSE))</f>
        <v/>
      </c>
    </row>
    <row r="31" spans="2:11" ht="15" customHeight="1" x14ac:dyDescent="0.25">
      <c r="B31" s="2" t="str">
        <f>AUXILIAR!R25</f>
        <v>X</v>
      </c>
      <c r="C31" s="2" t="str">
        <f>AUXILIAR!S25</f>
        <v>X</v>
      </c>
      <c r="D31" s="2" t="str">
        <f t="shared" si="3"/>
        <v>X</v>
      </c>
      <c r="E31" s="2" t="str">
        <f t="shared" si="4"/>
        <v>X</v>
      </c>
      <c r="F31" s="2" t="str">
        <f t="shared" si="0"/>
        <v/>
      </c>
      <c r="G31" s="14" t="str">
        <f>IF(C31=10,SUMIF('GASTOS PERSONAL DEL PROYECTO'!$C$8:$C$157,1,'GASTOS PERSONAL DEL PROYECTO'!$I$8:$I$157),IF(C31=20,SUMIF('GASTOS PERSONAL DEL PROYECTO'!$C$8:$C$157,2,'GASTOS PERSONAL DEL PROYECTO'!$I$8:$I$157),IF(C31=30,SUMIF('GASTOS PERSONAL DEL PROYECTO'!$C$8:$C$157,3,'GASTOS PERSONAL DEL PROYECTO'!$I$8:$I$157),IF(C31=40,SUMIF('GASTOS PERSONAL DEL PROYECTO'!$C$8:$C$157,4,'GASTOS PERSONAL DEL PROYECTO'!$I$8:$I$157),""))))</f>
        <v/>
      </c>
      <c r="H31" s="15" t="str">
        <f t="shared" si="1"/>
        <v/>
      </c>
      <c r="I31" s="9" t="str">
        <f>IF(H31&lt;&gt;"",SUMIF('GASTOS PERSONAL DEL PROYECTO'!$B$8:$B$157,C31,'GASTOS PERSONAL DEL PROYECTO'!$I$8:$I$157),"")</f>
        <v/>
      </c>
      <c r="J31" s="15" t="str">
        <f t="shared" si="2"/>
        <v/>
      </c>
      <c r="K31" s="9" t="str">
        <f>IF(J31="","",VLOOKUP(B31,AUXILIAR!$F$10:$G$159,2,FALSE))</f>
        <v/>
      </c>
    </row>
    <row r="32" spans="2:11" ht="15" customHeight="1" x14ac:dyDescent="0.25">
      <c r="B32" s="2" t="str">
        <f>AUXILIAR!R26</f>
        <v>X</v>
      </c>
      <c r="C32" s="2" t="str">
        <f>AUXILIAR!S26</f>
        <v>X</v>
      </c>
      <c r="D32" s="2" t="str">
        <f t="shared" si="3"/>
        <v>X</v>
      </c>
      <c r="E32" s="2" t="str">
        <f t="shared" si="4"/>
        <v>X</v>
      </c>
      <c r="F32" s="2" t="str">
        <f t="shared" si="0"/>
        <v/>
      </c>
      <c r="G32" s="14" t="str">
        <f>IF(C32=10,SUMIF('GASTOS PERSONAL DEL PROYECTO'!$C$8:$C$157,1,'GASTOS PERSONAL DEL PROYECTO'!$I$8:$I$157),IF(C32=20,SUMIF('GASTOS PERSONAL DEL PROYECTO'!$C$8:$C$157,2,'GASTOS PERSONAL DEL PROYECTO'!$I$8:$I$157),IF(C32=30,SUMIF('GASTOS PERSONAL DEL PROYECTO'!$C$8:$C$157,3,'GASTOS PERSONAL DEL PROYECTO'!$I$8:$I$157),IF(C32=40,SUMIF('GASTOS PERSONAL DEL PROYECTO'!$C$8:$C$157,4,'GASTOS PERSONAL DEL PROYECTO'!$I$8:$I$157),""))))</f>
        <v/>
      </c>
      <c r="H32" s="15" t="str">
        <f t="shared" si="1"/>
        <v/>
      </c>
      <c r="I32" s="9" t="str">
        <f>IF(H32&lt;&gt;"",SUMIF('GASTOS PERSONAL DEL PROYECTO'!$B$8:$B$157,C32,'GASTOS PERSONAL DEL PROYECTO'!$I$8:$I$157),"")</f>
        <v/>
      </c>
      <c r="J32" s="15" t="str">
        <f t="shared" si="2"/>
        <v/>
      </c>
      <c r="K32" s="9" t="str">
        <f>IF(J32="","",VLOOKUP(B32,AUXILIAR!$F$10:$G$159,2,FALSE))</f>
        <v/>
      </c>
    </row>
    <row r="33" spans="2:11" ht="15" customHeight="1" x14ac:dyDescent="0.25">
      <c r="B33" s="2" t="str">
        <f>AUXILIAR!R27</f>
        <v>X</v>
      </c>
      <c r="C33" s="2" t="str">
        <f>AUXILIAR!S27</f>
        <v>X</v>
      </c>
      <c r="D33" s="2" t="str">
        <f t="shared" si="3"/>
        <v>X</v>
      </c>
      <c r="E33" s="2" t="str">
        <f t="shared" si="4"/>
        <v>X</v>
      </c>
      <c r="F33" s="2" t="str">
        <f t="shared" si="0"/>
        <v/>
      </c>
      <c r="G33" s="14" t="str">
        <f>IF(C33=10,SUMIF('GASTOS PERSONAL DEL PROYECTO'!$C$8:$C$157,1,'GASTOS PERSONAL DEL PROYECTO'!$I$8:$I$157),IF(C33=20,SUMIF('GASTOS PERSONAL DEL PROYECTO'!$C$8:$C$157,2,'GASTOS PERSONAL DEL PROYECTO'!$I$8:$I$157),IF(C33=30,SUMIF('GASTOS PERSONAL DEL PROYECTO'!$C$8:$C$157,3,'GASTOS PERSONAL DEL PROYECTO'!$I$8:$I$157),IF(C33=40,SUMIF('GASTOS PERSONAL DEL PROYECTO'!$C$8:$C$157,4,'GASTOS PERSONAL DEL PROYECTO'!$I$8:$I$157),""))))</f>
        <v/>
      </c>
      <c r="H33" s="15" t="str">
        <f t="shared" si="1"/>
        <v/>
      </c>
      <c r="I33" s="9" t="str">
        <f>IF(H33&lt;&gt;"",SUMIF('GASTOS PERSONAL DEL PROYECTO'!$B$8:$B$157,C33,'GASTOS PERSONAL DEL PROYECTO'!$I$8:$I$157),"")</f>
        <v/>
      </c>
      <c r="J33" s="15" t="str">
        <f t="shared" si="2"/>
        <v/>
      </c>
      <c r="K33" s="9" t="str">
        <f>IF(J33="","",VLOOKUP(B33,AUXILIAR!$F$10:$G$159,2,FALSE))</f>
        <v/>
      </c>
    </row>
    <row r="34" spans="2:11" ht="15" customHeight="1" x14ac:dyDescent="0.25">
      <c r="B34" s="2" t="str">
        <f>AUXILIAR!R28</f>
        <v>X</v>
      </c>
      <c r="C34" s="2" t="str">
        <f>AUXILIAR!S28</f>
        <v>X</v>
      </c>
      <c r="D34" s="2" t="str">
        <f t="shared" si="3"/>
        <v>X</v>
      </c>
      <c r="E34" s="2" t="str">
        <f t="shared" si="4"/>
        <v>X</v>
      </c>
      <c r="F34" s="2" t="str">
        <f t="shared" si="0"/>
        <v/>
      </c>
      <c r="G34" s="14" t="str">
        <f>IF(C34=10,SUMIF('GASTOS PERSONAL DEL PROYECTO'!$C$8:$C$157,1,'GASTOS PERSONAL DEL PROYECTO'!$I$8:$I$157),IF(C34=20,SUMIF('GASTOS PERSONAL DEL PROYECTO'!$C$8:$C$157,2,'GASTOS PERSONAL DEL PROYECTO'!$I$8:$I$157),IF(C34=30,SUMIF('GASTOS PERSONAL DEL PROYECTO'!$C$8:$C$157,3,'GASTOS PERSONAL DEL PROYECTO'!$I$8:$I$157),IF(C34=40,SUMIF('GASTOS PERSONAL DEL PROYECTO'!$C$8:$C$157,4,'GASTOS PERSONAL DEL PROYECTO'!$I$8:$I$157),""))))</f>
        <v/>
      </c>
      <c r="H34" s="15" t="str">
        <f t="shared" si="1"/>
        <v/>
      </c>
      <c r="I34" s="9" t="str">
        <f>IF(H34&lt;&gt;"",SUMIF('GASTOS PERSONAL DEL PROYECTO'!$B$8:$B$157,C34,'GASTOS PERSONAL DEL PROYECTO'!$I$8:$I$157),"")</f>
        <v/>
      </c>
      <c r="J34" s="15" t="str">
        <f t="shared" si="2"/>
        <v/>
      </c>
      <c r="K34" s="9" t="str">
        <f>IF(J34="","",VLOOKUP(B34,AUXILIAR!$F$10:$G$159,2,FALSE))</f>
        <v/>
      </c>
    </row>
    <row r="35" spans="2:11" ht="15" customHeight="1" x14ac:dyDescent="0.25">
      <c r="B35" s="2" t="str">
        <f>AUXILIAR!R29</f>
        <v>X</v>
      </c>
      <c r="C35" s="2" t="str">
        <f>AUXILIAR!S29</f>
        <v>X</v>
      </c>
      <c r="D35" s="2" t="str">
        <f t="shared" si="3"/>
        <v>X</v>
      </c>
      <c r="E35" s="2" t="str">
        <f t="shared" si="4"/>
        <v>X</v>
      </c>
      <c r="F35" s="2" t="str">
        <f t="shared" ref="F35:F98" si="5">IF(LEFT(B35,1)="A",B35,"")</f>
        <v/>
      </c>
      <c r="G35" s="14" t="str">
        <f>IF(C35=10,SUMIF('GASTOS PERSONAL DEL PROYECTO'!$C$8:$C$157,1,'GASTOS PERSONAL DEL PROYECTO'!$I$8:$I$157),IF(C35=20,SUMIF('GASTOS PERSONAL DEL PROYECTO'!$C$8:$C$157,2,'GASTOS PERSONAL DEL PROYECTO'!$I$8:$I$157),IF(C35=30,SUMIF('GASTOS PERSONAL DEL PROYECTO'!$C$8:$C$157,3,'GASTOS PERSONAL DEL PROYECTO'!$I$8:$I$157),IF(C35=40,SUMIF('GASTOS PERSONAL DEL PROYECTO'!$C$8:$C$157,4,'GASTOS PERSONAL DEL PROYECTO'!$I$8:$I$157),""))))</f>
        <v/>
      </c>
      <c r="H35" s="15" t="str">
        <f t="shared" si="1"/>
        <v/>
      </c>
      <c r="I35" s="9" t="str">
        <f>IF(H35&lt;&gt;"",SUMIF('GASTOS PERSONAL DEL PROYECTO'!$B$8:$B$157,C35,'GASTOS PERSONAL DEL PROYECTO'!$I$8:$I$157),"")</f>
        <v/>
      </c>
      <c r="J35" s="15" t="str">
        <f t="shared" si="2"/>
        <v/>
      </c>
      <c r="K35" s="9" t="str">
        <f>IF(J35="","",VLOOKUP(B35,AUXILIAR!$F$10:$G$159,2,FALSE))</f>
        <v/>
      </c>
    </row>
    <row r="36" spans="2:11" ht="15" customHeight="1" x14ac:dyDescent="0.25">
      <c r="B36" s="2" t="str">
        <f>AUXILIAR!R30</f>
        <v>X</v>
      </c>
      <c r="C36" s="2" t="str">
        <f>AUXILIAR!S30</f>
        <v>X</v>
      </c>
      <c r="D36" s="2" t="str">
        <f t="shared" si="3"/>
        <v>X</v>
      </c>
      <c r="E36" s="2" t="str">
        <f t="shared" si="4"/>
        <v>X</v>
      </c>
      <c r="F36" s="2" t="str">
        <f t="shared" si="5"/>
        <v/>
      </c>
      <c r="G36" s="14" t="str">
        <f>IF(C36=10,SUMIF('GASTOS PERSONAL DEL PROYECTO'!$C$8:$C$157,1,'GASTOS PERSONAL DEL PROYECTO'!$I$8:$I$157),IF(C36=20,SUMIF('GASTOS PERSONAL DEL PROYECTO'!$C$8:$C$157,2,'GASTOS PERSONAL DEL PROYECTO'!$I$8:$I$157),IF(C36=30,SUMIF('GASTOS PERSONAL DEL PROYECTO'!$C$8:$C$157,3,'GASTOS PERSONAL DEL PROYECTO'!$I$8:$I$157),IF(C36=40,SUMIF('GASTOS PERSONAL DEL PROYECTO'!$C$8:$C$157,4,'GASTOS PERSONAL DEL PROYECTO'!$I$8:$I$157),""))))</f>
        <v/>
      </c>
      <c r="H36" s="15" t="str">
        <f t="shared" si="1"/>
        <v/>
      </c>
      <c r="I36" s="9" t="str">
        <f>IF(H36&lt;&gt;"",SUMIF('GASTOS PERSONAL DEL PROYECTO'!$B$8:$B$157,C36,'GASTOS PERSONAL DEL PROYECTO'!$I$8:$I$157),"")</f>
        <v/>
      </c>
      <c r="J36" s="15" t="str">
        <f t="shared" si="2"/>
        <v/>
      </c>
      <c r="K36" s="9" t="str">
        <f>IF(J36="","",VLOOKUP(B36,AUXILIAR!$F$10:$G$159,2,FALSE))</f>
        <v/>
      </c>
    </row>
    <row r="37" spans="2:11" ht="15" customHeight="1" x14ac:dyDescent="0.25">
      <c r="B37" s="2" t="str">
        <f>AUXILIAR!R31</f>
        <v>X</v>
      </c>
      <c r="C37" s="2" t="str">
        <f>AUXILIAR!S31</f>
        <v>X</v>
      </c>
      <c r="D37" s="2" t="str">
        <f t="shared" si="3"/>
        <v>X</v>
      </c>
      <c r="E37" s="2" t="str">
        <f t="shared" si="4"/>
        <v>X</v>
      </c>
      <c r="F37" s="2" t="str">
        <f t="shared" si="5"/>
        <v/>
      </c>
      <c r="G37" s="14" t="str">
        <f>IF(C37=10,SUMIF('GASTOS PERSONAL DEL PROYECTO'!$C$8:$C$157,1,'GASTOS PERSONAL DEL PROYECTO'!$I$8:$I$157),IF(C37=20,SUMIF('GASTOS PERSONAL DEL PROYECTO'!$C$8:$C$157,2,'GASTOS PERSONAL DEL PROYECTO'!$I$8:$I$157),IF(C37=30,SUMIF('GASTOS PERSONAL DEL PROYECTO'!$C$8:$C$157,3,'GASTOS PERSONAL DEL PROYECTO'!$I$8:$I$157),IF(C37=40,SUMIF('GASTOS PERSONAL DEL PROYECTO'!$C$8:$C$157,4,'GASTOS PERSONAL DEL PROYECTO'!$I$8:$I$157),""))))</f>
        <v/>
      </c>
      <c r="H37" s="15" t="str">
        <f t="shared" si="1"/>
        <v/>
      </c>
      <c r="I37" s="9" t="str">
        <f>IF(H37&lt;&gt;"",SUMIF('GASTOS PERSONAL DEL PROYECTO'!$B$8:$B$157,C37,'GASTOS PERSONAL DEL PROYECTO'!$I$8:$I$157),"")</f>
        <v/>
      </c>
      <c r="J37" s="15" t="str">
        <f t="shared" si="2"/>
        <v/>
      </c>
      <c r="K37" s="9" t="str">
        <f>IF(J37="","",VLOOKUP(B37,AUXILIAR!$F$10:$G$159,2,FALSE))</f>
        <v/>
      </c>
    </row>
    <row r="38" spans="2:11" ht="15" customHeight="1" x14ac:dyDescent="0.25">
      <c r="B38" s="2" t="str">
        <f>AUXILIAR!R32</f>
        <v>X</v>
      </c>
      <c r="C38" s="2" t="str">
        <f>AUXILIAR!S32</f>
        <v>X</v>
      </c>
      <c r="D38" s="2" t="str">
        <f t="shared" si="3"/>
        <v>X</v>
      </c>
      <c r="E38" s="2" t="str">
        <f t="shared" si="4"/>
        <v>X</v>
      </c>
      <c r="F38" s="2" t="str">
        <f t="shared" si="5"/>
        <v/>
      </c>
      <c r="G38" s="14" t="str">
        <f>IF(C38=10,SUMIF('GASTOS PERSONAL DEL PROYECTO'!$C$8:$C$157,1,'GASTOS PERSONAL DEL PROYECTO'!$I$8:$I$157),IF(C38=20,SUMIF('GASTOS PERSONAL DEL PROYECTO'!$C$8:$C$157,2,'GASTOS PERSONAL DEL PROYECTO'!$I$8:$I$157),IF(C38=30,SUMIF('GASTOS PERSONAL DEL PROYECTO'!$C$8:$C$157,3,'GASTOS PERSONAL DEL PROYECTO'!$I$8:$I$157),IF(C38=40,SUMIF('GASTOS PERSONAL DEL PROYECTO'!$C$8:$C$157,4,'GASTOS PERSONAL DEL PROYECTO'!$I$8:$I$157),""))))</f>
        <v/>
      </c>
      <c r="H38" s="15" t="str">
        <f t="shared" si="1"/>
        <v/>
      </c>
      <c r="I38" s="9" t="str">
        <f>IF(H38&lt;&gt;"",SUMIF('GASTOS PERSONAL DEL PROYECTO'!$B$8:$B$157,C38,'GASTOS PERSONAL DEL PROYECTO'!$I$8:$I$157),"")</f>
        <v/>
      </c>
      <c r="J38" s="15" t="str">
        <f t="shared" si="2"/>
        <v/>
      </c>
      <c r="K38" s="9" t="str">
        <f>IF(J38="","",VLOOKUP(B38,AUXILIAR!$F$10:$G$159,2,FALSE))</f>
        <v/>
      </c>
    </row>
    <row r="39" spans="2:11" ht="15" customHeight="1" x14ac:dyDescent="0.25">
      <c r="B39" s="2" t="str">
        <f>AUXILIAR!R33</f>
        <v>X</v>
      </c>
      <c r="C39" s="2" t="str">
        <f>AUXILIAR!S33</f>
        <v>X</v>
      </c>
      <c r="D39" s="2" t="str">
        <f t="shared" si="3"/>
        <v>X</v>
      </c>
      <c r="E39" s="2" t="str">
        <f t="shared" si="4"/>
        <v>X</v>
      </c>
      <c r="F39" s="2" t="str">
        <f t="shared" si="5"/>
        <v/>
      </c>
      <c r="G39" s="14" t="str">
        <f>IF(C39=10,SUMIF('GASTOS PERSONAL DEL PROYECTO'!$C$8:$C$157,1,'GASTOS PERSONAL DEL PROYECTO'!$I$8:$I$157),IF(C39=20,SUMIF('GASTOS PERSONAL DEL PROYECTO'!$C$8:$C$157,2,'GASTOS PERSONAL DEL PROYECTO'!$I$8:$I$157),IF(C39=30,SUMIF('GASTOS PERSONAL DEL PROYECTO'!$C$8:$C$157,3,'GASTOS PERSONAL DEL PROYECTO'!$I$8:$I$157),IF(C39=40,SUMIF('GASTOS PERSONAL DEL PROYECTO'!$C$8:$C$157,4,'GASTOS PERSONAL DEL PROYECTO'!$I$8:$I$157),""))))</f>
        <v/>
      </c>
      <c r="H39" s="15" t="str">
        <f t="shared" si="1"/>
        <v/>
      </c>
      <c r="I39" s="9" t="str">
        <f>IF(H39&lt;&gt;"",SUMIF('GASTOS PERSONAL DEL PROYECTO'!$B$8:$B$157,C39,'GASTOS PERSONAL DEL PROYECTO'!$I$8:$I$157),"")</f>
        <v/>
      </c>
      <c r="J39" s="15" t="str">
        <f t="shared" si="2"/>
        <v/>
      </c>
      <c r="K39" s="9" t="str">
        <f>IF(J39="","",VLOOKUP(B39,AUXILIAR!$F$10:$G$159,2,FALSE))</f>
        <v/>
      </c>
    </row>
    <row r="40" spans="2:11" ht="15" customHeight="1" x14ac:dyDescent="0.25">
      <c r="B40" s="2" t="str">
        <f>AUXILIAR!R34</f>
        <v>X</v>
      </c>
      <c r="C40" s="2" t="str">
        <f>AUXILIAR!S34</f>
        <v>X</v>
      </c>
      <c r="D40" s="2" t="str">
        <f t="shared" si="3"/>
        <v>X</v>
      </c>
      <c r="E40" s="2" t="str">
        <f t="shared" si="4"/>
        <v>X</v>
      </c>
      <c r="F40" s="2" t="str">
        <f t="shared" si="5"/>
        <v/>
      </c>
      <c r="G40" s="14" t="str">
        <f>IF(C40=10,SUMIF('GASTOS PERSONAL DEL PROYECTO'!$C$8:$C$157,1,'GASTOS PERSONAL DEL PROYECTO'!$I$8:$I$157),IF(C40=20,SUMIF('GASTOS PERSONAL DEL PROYECTO'!$C$8:$C$157,2,'GASTOS PERSONAL DEL PROYECTO'!$I$8:$I$157),IF(C40=30,SUMIF('GASTOS PERSONAL DEL PROYECTO'!$C$8:$C$157,3,'GASTOS PERSONAL DEL PROYECTO'!$I$8:$I$157),IF(C40=40,SUMIF('GASTOS PERSONAL DEL PROYECTO'!$C$8:$C$157,4,'GASTOS PERSONAL DEL PROYECTO'!$I$8:$I$157),""))))</f>
        <v/>
      </c>
      <c r="H40" s="15" t="str">
        <f t="shared" si="1"/>
        <v/>
      </c>
      <c r="I40" s="9" t="str">
        <f>IF(H40&lt;&gt;"",SUMIF('GASTOS PERSONAL DEL PROYECTO'!$B$8:$B$157,C40,'GASTOS PERSONAL DEL PROYECTO'!$I$8:$I$157),"")</f>
        <v/>
      </c>
      <c r="J40" s="15" t="str">
        <f t="shared" si="2"/>
        <v/>
      </c>
      <c r="K40" s="9" t="str">
        <f>IF(J40="","",VLOOKUP(B40,AUXILIAR!$F$10:$G$159,2,FALSE))</f>
        <v/>
      </c>
    </row>
    <row r="41" spans="2:11" ht="15" customHeight="1" x14ac:dyDescent="0.25">
      <c r="B41" s="2" t="str">
        <f>AUXILIAR!R35</f>
        <v>X</v>
      </c>
      <c r="C41" s="2" t="str">
        <f>AUXILIAR!S35</f>
        <v>X</v>
      </c>
      <c r="D41" s="2" t="str">
        <f t="shared" si="3"/>
        <v>X</v>
      </c>
      <c r="E41" s="2" t="str">
        <f t="shared" si="4"/>
        <v>X</v>
      </c>
      <c r="F41" s="2" t="str">
        <f t="shared" si="5"/>
        <v/>
      </c>
      <c r="G41" s="14" t="str">
        <f>IF(C41=10,SUMIF('GASTOS PERSONAL DEL PROYECTO'!$C$8:$C$157,1,'GASTOS PERSONAL DEL PROYECTO'!$I$8:$I$157),IF(C41=20,SUMIF('GASTOS PERSONAL DEL PROYECTO'!$C$8:$C$157,2,'GASTOS PERSONAL DEL PROYECTO'!$I$8:$I$157),IF(C41=30,SUMIF('GASTOS PERSONAL DEL PROYECTO'!$C$8:$C$157,3,'GASTOS PERSONAL DEL PROYECTO'!$I$8:$I$157),IF(C41=40,SUMIF('GASTOS PERSONAL DEL PROYECTO'!$C$8:$C$157,4,'GASTOS PERSONAL DEL PROYECTO'!$I$8:$I$157),""))))</f>
        <v/>
      </c>
      <c r="H41" s="15" t="str">
        <f t="shared" si="1"/>
        <v/>
      </c>
      <c r="I41" s="9" t="str">
        <f>IF(H41&lt;&gt;"",SUMIF('GASTOS PERSONAL DEL PROYECTO'!$B$8:$B$157,C41,'GASTOS PERSONAL DEL PROYECTO'!$I$8:$I$157),"")</f>
        <v/>
      </c>
      <c r="J41" s="15" t="str">
        <f t="shared" si="2"/>
        <v/>
      </c>
      <c r="K41" s="9" t="str">
        <f>IF(J41="","",VLOOKUP(B41,AUXILIAR!$F$10:$G$159,2,FALSE))</f>
        <v/>
      </c>
    </row>
    <row r="42" spans="2:11" ht="15" customHeight="1" x14ac:dyDescent="0.25">
      <c r="B42" s="2" t="str">
        <f>AUXILIAR!R36</f>
        <v>X</v>
      </c>
      <c r="C42" s="2" t="str">
        <f>AUXILIAR!S36</f>
        <v>X</v>
      </c>
      <c r="D42" s="2" t="str">
        <f t="shared" si="3"/>
        <v>X</v>
      </c>
      <c r="E42" s="2" t="str">
        <f t="shared" si="4"/>
        <v>X</v>
      </c>
      <c r="F42" s="2" t="str">
        <f t="shared" si="5"/>
        <v/>
      </c>
      <c r="G42" s="14" t="str">
        <f>IF(C42=10,SUMIF('GASTOS PERSONAL DEL PROYECTO'!$C$8:$C$157,1,'GASTOS PERSONAL DEL PROYECTO'!$I$8:$I$157),IF(C42=20,SUMIF('GASTOS PERSONAL DEL PROYECTO'!$C$8:$C$157,2,'GASTOS PERSONAL DEL PROYECTO'!$I$8:$I$157),IF(C42=30,SUMIF('GASTOS PERSONAL DEL PROYECTO'!$C$8:$C$157,3,'GASTOS PERSONAL DEL PROYECTO'!$I$8:$I$157),IF(C42=40,SUMIF('GASTOS PERSONAL DEL PROYECTO'!$C$8:$C$157,4,'GASTOS PERSONAL DEL PROYECTO'!$I$8:$I$157),""))))</f>
        <v/>
      </c>
      <c r="H42" s="15" t="str">
        <f t="shared" si="1"/>
        <v/>
      </c>
      <c r="I42" s="9" t="str">
        <f>IF(H42&lt;&gt;"",SUMIF('GASTOS PERSONAL DEL PROYECTO'!$B$8:$B$157,C42,'GASTOS PERSONAL DEL PROYECTO'!$I$8:$I$157),"")</f>
        <v/>
      </c>
      <c r="J42" s="15" t="str">
        <f t="shared" si="2"/>
        <v/>
      </c>
      <c r="K42" s="9" t="str">
        <f>IF(J42="","",VLOOKUP(B42,AUXILIAR!$F$10:$G$159,2,FALSE))</f>
        <v/>
      </c>
    </row>
    <row r="43" spans="2:11" ht="15" customHeight="1" x14ac:dyDescent="0.25">
      <c r="B43" s="2" t="str">
        <f>AUXILIAR!R37</f>
        <v>X</v>
      </c>
      <c r="C43" s="2" t="str">
        <f>AUXILIAR!S37</f>
        <v>X</v>
      </c>
      <c r="D43" s="2" t="str">
        <f t="shared" si="3"/>
        <v>X</v>
      </c>
      <c r="E43" s="2" t="str">
        <f t="shared" si="4"/>
        <v>X</v>
      </c>
      <c r="F43" s="2" t="str">
        <f t="shared" si="5"/>
        <v/>
      </c>
      <c r="G43" s="14" t="str">
        <f>IF(C43=10,SUMIF('GASTOS PERSONAL DEL PROYECTO'!$C$8:$C$157,1,'GASTOS PERSONAL DEL PROYECTO'!$I$8:$I$157),IF(C43=20,SUMIF('GASTOS PERSONAL DEL PROYECTO'!$C$8:$C$157,2,'GASTOS PERSONAL DEL PROYECTO'!$I$8:$I$157),IF(C43=30,SUMIF('GASTOS PERSONAL DEL PROYECTO'!$C$8:$C$157,3,'GASTOS PERSONAL DEL PROYECTO'!$I$8:$I$157),IF(C43=40,SUMIF('GASTOS PERSONAL DEL PROYECTO'!$C$8:$C$157,4,'GASTOS PERSONAL DEL PROYECTO'!$I$8:$I$157),""))))</f>
        <v/>
      </c>
      <c r="H43" s="15" t="str">
        <f t="shared" si="1"/>
        <v/>
      </c>
      <c r="I43" s="9" t="str">
        <f>IF(H43&lt;&gt;"",SUMIF('GASTOS PERSONAL DEL PROYECTO'!$B$8:$B$157,C43,'GASTOS PERSONAL DEL PROYECTO'!$I$8:$I$157),"")</f>
        <v/>
      </c>
      <c r="J43" s="15" t="str">
        <f t="shared" si="2"/>
        <v/>
      </c>
      <c r="K43" s="9" t="str">
        <f>IF(J43="","",VLOOKUP(B43,AUXILIAR!$F$10:$G$159,2,FALSE))</f>
        <v/>
      </c>
    </row>
    <row r="44" spans="2:11" ht="15" customHeight="1" x14ac:dyDescent="0.25">
      <c r="B44" s="2" t="str">
        <f>AUXILIAR!R38</f>
        <v>X</v>
      </c>
      <c r="C44" s="2" t="str">
        <f>AUXILIAR!S38</f>
        <v>X</v>
      </c>
      <c r="D44" s="2" t="str">
        <f t="shared" si="3"/>
        <v>X</v>
      </c>
      <c r="E44" s="2" t="str">
        <f t="shared" si="4"/>
        <v>X</v>
      </c>
      <c r="F44" s="2" t="str">
        <f t="shared" si="5"/>
        <v/>
      </c>
      <c r="G44" s="14" t="str">
        <f>IF(C44=10,SUMIF('GASTOS PERSONAL DEL PROYECTO'!$C$8:$C$157,1,'GASTOS PERSONAL DEL PROYECTO'!$I$8:$I$157),IF(C44=20,SUMIF('GASTOS PERSONAL DEL PROYECTO'!$C$8:$C$157,2,'GASTOS PERSONAL DEL PROYECTO'!$I$8:$I$157),IF(C44=30,SUMIF('GASTOS PERSONAL DEL PROYECTO'!$C$8:$C$157,3,'GASTOS PERSONAL DEL PROYECTO'!$I$8:$I$157),IF(C44=40,SUMIF('GASTOS PERSONAL DEL PROYECTO'!$C$8:$C$157,4,'GASTOS PERSONAL DEL PROYECTO'!$I$8:$I$157),""))))</f>
        <v/>
      </c>
      <c r="H44" s="15" t="str">
        <f t="shared" ref="H44:H75" si="6">IF(B44="X","",IF(LEFT(B44,1)="A","",IF(E44="X","",IF(AND(E44=1,MID(B44,10,1)=":"),LEFT(B44,10),LEFT(B44,11)))))</f>
        <v/>
      </c>
      <c r="I44" s="9" t="str">
        <f>IF(H44&lt;&gt;"",SUMIF('GASTOS PERSONAL DEL PROYECTO'!$B$8:$B$157,C44,'GASTOS PERSONAL DEL PROYECTO'!$I$8:$I$157),"")</f>
        <v/>
      </c>
      <c r="J44" s="15" t="str">
        <f t="shared" ref="J44:J75" si="7">IF(LEFT(F44,1)="A","",IF(MID(B44,10,1)=":",MID(B44,12,6),MID(B44,13,6)))</f>
        <v/>
      </c>
      <c r="K44" s="9" t="str">
        <f>IF(J44="","",VLOOKUP(B44,AUXILIAR!$F$10:$G$159,2,FALSE))</f>
        <v/>
      </c>
    </row>
    <row r="45" spans="2:11" ht="15" customHeight="1" x14ac:dyDescent="0.25">
      <c r="B45" s="2" t="str">
        <f>AUXILIAR!R39</f>
        <v>X</v>
      </c>
      <c r="C45" s="2" t="str">
        <f>AUXILIAR!S39</f>
        <v>X</v>
      </c>
      <c r="D45" s="2" t="str">
        <f t="shared" si="3"/>
        <v>X</v>
      </c>
      <c r="E45" s="2" t="str">
        <f t="shared" si="4"/>
        <v>X</v>
      </c>
      <c r="F45" s="2" t="str">
        <f t="shared" si="5"/>
        <v/>
      </c>
      <c r="G45" s="14" t="str">
        <f>IF(C45=10,SUMIF('GASTOS PERSONAL DEL PROYECTO'!$C$8:$C$157,1,'GASTOS PERSONAL DEL PROYECTO'!$I$8:$I$157),IF(C45=20,SUMIF('GASTOS PERSONAL DEL PROYECTO'!$C$8:$C$157,2,'GASTOS PERSONAL DEL PROYECTO'!$I$8:$I$157),IF(C45=30,SUMIF('GASTOS PERSONAL DEL PROYECTO'!$C$8:$C$157,3,'GASTOS PERSONAL DEL PROYECTO'!$I$8:$I$157),IF(C45=40,SUMIF('GASTOS PERSONAL DEL PROYECTO'!$C$8:$C$157,4,'GASTOS PERSONAL DEL PROYECTO'!$I$8:$I$157),""))))</f>
        <v/>
      </c>
      <c r="H45" s="15" t="str">
        <f t="shared" si="6"/>
        <v/>
      </c>
      <c r="I45" s="9" t="str">
        <f>IF(H45&lt;&gt;"",SUMIF('GASTOS PERSONAL DEL PROYECTO'!$B$8:$B$157,C45,'GASTOS PERSONAL DEL PROYECTO'!$I$8:$I$157),"")</f>
        <v/>
      </c>
      <c r="J45" s="15" t="str">
        <f t="shared" si="7"/>
        <v/>
      </c>
      <c r="K45" s="9" t="str">
        <f>IF(J45="","",VLOOKUP(B45,AUXILIAR!$F$10:$G$159,2,FALSE))</f>
        <v/>
      </c>
    </row>
    <row r="46" spans="2:11" ht="15" customHeight="1" x14ac:dyDescent="0.25">
      <c r="B46" s="2" t="str">
        <f>AUXILIAR!R40</f>
        <v>X</v>
      </c>
      <c r="C46" s="2" t="str">
        <f>AUXILIAR!S40</f>
        <v>X</v>
      </c>
      <c r="D46" s="2" t="str">
        <f t="shared" si="3"/>
        <v>X</v>
      </c>
      <c r="E46" s="2" t="str">
        <f t="shared" si="4"/>
        <v>X</v>
      </c>
      <c r="F46" s="2" t="str">
        <f t="shared" si="5"/>
        <v/>
      </c>
      <c r="G46" s="14" t="str">
        <f>IF(C46=10,SUMIF('GASTOS PERSONAL DEL PROYECTO'!$C$8:$C$157,1,'GASTOS PERSONAL DEL PROYECTO'!$I$8:$I$157),IF(C46=20,SUMIF('GASTOS PERSONAL DEL PROYECTO'!$C$8:$C$157,2,'GASTOS PERSONAL DEL PROYECTO'!$I$8:$I$157),IF(C46=30,SUMIF('GASTOS PERSONAL DEL PROYECTO'!$C$8:$C$157,3,'GASTOS PERSONAL DEL PROYECTO'!$I$8:$I$157),IF(C46=40,SUMIF('GASTOS PERSONAL DEL PROYECTO'!$C$8:$C$157,4,'GASTOS PERSONAL DEL PROYECTO'!$I$8:$I$157),""))))</f>
        <v/>
      </c>
      <c r="H46" s="15" t="str">
        <f t="shared" si="6"/>
        <v/>
      </c>
      <c r="I46" s="9" t="str">
        <f>IF(H46&lt;&gt;"",SUMIF('GASTOS PERSONAL DEL PROYECTO'!$B$8:$B$157,C46,'GASTOS PERSONAL DEL PROYECTO'!$I$8:$I$157),"")</f>
        <v/>
      </c>
      <c r="J46" s="15" t="str">
        <f t="shared" si="7"/>
        <v/>
      </c>
      <c r="K46" s="9" t="str">
        <f>IF(J46="","",VLOOKUP(B46,AUXILIAR!$F$10:$G$159,2,FALSE))</f>
        <v/>
      </c>
    </row>
    <row r="47" spans="2:11" ht="15" customHeight="1" x14ac:dyDescent="0.25">
      <c r="B47" s="2" t="str">
        <f>AUXILIAR!R41</f>
        <v>X</v>
      </c>
      <c r="C47" s="2" t="str">
        <f>AUXILIAR!S41</f>
        <v>X</v>
      </c>
      <c r="D47" s="2" t="str">
        <f t="shared" si="3"/>
        <v>X</v>
      </c>
      <c r="E47" s="2" t="str">
        <f t="shared" si="4"/>
        <v>X</v>
      </c>
      <c r="F47" s="2" t="str">
        <f t="shared" si="5"/>
        <v/>
      </c>
      <c r="G47" s="14" t="str">
        <f>IF(C47=10,SUMIF('GASTOS PERSONAL DEL PROYECTO'!$C$8:$C$157,1,'GASTOS PERSONAL DEL PROYECTO'!$I$8:$I$157),IF(C47=20,SUMIF('GASTOS PERSONAL DEL PROYECTO'!$C$8:$C$157,2,'GASTOS PERSONAL DEL PROYECTO'!$I$8:$I$157),IF(C47=30,SUMIF('GASTOS PERSONAL DEL PROYECTO'!$C$8:$C$157,3,'GASTOS PERSONAL DEL PROYECTO'!$I$8:$I$157),IF(C47=40,SUMIF('GASTOS PERSONAL DEL PROYECTO'!$C$8:$C$157,4,'GASTOS PERSONAL DEL PROYECTO'!$I$8:$I$157),""))))</f>
        <v/>
      </c>
      <c r="H47" s="15" t="str">
        <f t="shared" si="6"/>
        <v/>
      </c>
      <c r="I47" s="9" t="str">
        <f>IF(H47&lt;&gt;"",SUMIF('GASTOS PERSONAL DEL PROYECTO'!$B$8:$B$157,C47,'GASTOS PERSONAL DEL PROYECTO'!$I$8:$I$157),"")</f>
        <v/>
      </c>
      <c r="J47" s="15" t="str">
        <f t="shared" si="7"/>
        <v/>
      </c>
      <c r="K47" s="9" t="str">
        <f>IF(J47="","",VLOOKUP(B47,AUXILIAR!$F$10:$G$159,2,FALSE))</f>
        <v/>
      </c>
    </row>
    <row r="48" spans="2:11" ht="15" customHeight="1" x14ac:dyDescent="0.25">
      <c r="B48" s="2" t="str">
        <f>AUXILIAR!R42</f>
        <v>X</v>
      </c>
      <c r="C48" s="2" t="str">
        <f>AUXILIAR!S42</f>
        <v>X</v>
      </c>
      <c r="D48" s="2" t="str">
        <f t="shared" si="3"/>
        <v>X</v>
      </c>
      <c r="E48" s="2" t="str">
        <f t="shared" si="4"/>
        <v>X</v>
      </c>
      <c r="F48" s="2" t="str">
        <f t="shared" si="5"/>
        <v/>
      </c>
      <c r="G48" s="14" t="str">
        <f>IF(C48=10,SUMIF('GASTOS PERSONAL DEL PROYECTO'!$C$8:$C$157,1,'GASTOS PERSONAL DEL PROYECTO'!$I$8:$I$157),IF(C48=20,SUMIF('GASTOS PERSONAL DEL PROYECTO'!$C$8:$C$157,2,'GASTOS PERSONAL DEL PROYECTO'!$I$8:$I$157),IF(C48=30,SUMIF('GASTOS PERSONAL DEL PROYECTO'!$C$8:$C$157,3,'GASTOS PERSONAL DEL PROYECTO'!$I$8:$I$157),IF(C48=40,SUMIF('GASTOS PERSONAL DEL PROYECTO'!$C$8:$C$157,4,'GASTOS PERSONAL DEL PROYECTO'!$I$8:$I$157),""))))</f>
        <v/>
      </c>
      <c r="H48" s="15" t="str">
        <f t="shared" si="6"/>
        <v/>
      </c>
      <c r="I48" s="9" t="str">
        <f>IF(H48&lt;&gt;"",SUMIF('GASTOS PERSONAL DEL PROYECTO'!$B$8:$B$157,C48,'GASTOS PERSONAL DEL PROYECTO'!$I$8:$I$157),"")</f>
        <v/>
      </c>
      <c r="J48" s="15" t="str">
        <f t="shared" si="7"/>
        <v/>
      </c>
      <c r="K48" s="9" t="str">
        <f>IF(J48="","",VLOOKUP(B48,AUXILIAR!$F$10:$G$159,2,FALSE))</f>
        <v/>
      </c>
    </row>
    <row r="49" spans="2:11" ht="15" customHeight="1" x14ac:dyDescent="0.25">
      <c r="B49" s="2" t="str">
        <f>AUXILIAR!R43</f>
        <v>X</v>
      </c>
      <c r="C49" s="2" t="str">
        <f>AUXILIAR!S43</f>
        <v>X</v>
      </c>
      <c r="D49" s="2" t="str">
        <f t="shared" si="3"/>
        <v>X</v>
      </c>
      <c r="E49" s="2" t="str">
        <f t="shared" si="4"/>
        <v>X</v>
      </c>
      <c r="F49" s="2" t="str">
        <f t="shared" si="5"/>
        <v/>
      </c>
      <c r="G49" s="14" t="str">
        <f>IF(C49=10,SUMIF('GASTOS PERSONAL DEL PROYECTO'!$C$8:$C$157,1,'GASTOS PERSONAL DEL PROYECTO'!$I$8:$I$157),IF(C49=20,SUMIF('GASTOS PERSONAL DEL PROYECTO'!$C$8:$C$157,2,'GASTOS PERSONAL DEL PROYECTO'!$I$8:$I$157),IF(C49=30,SUMIF('GASTOS PERSONAL DEL PROYECTO'!$C$8:$C$157,3,'GASTOS PERSONAL DEL PROYECTO'!$I$8:$I$157),IF(C49=40,SUMIF('GASTOS PERSONAL DEL PROYECTO'!$C$8:$C$157,4,'GASTOS PERSONAL DEL PROYECTO'!$I$8:$I$157),""))))</f>
        <v/>
      </c>
      <c r="H49" s="15" t="str">
        <f t="shared" si="6"/>
        <v/>
      </c>
      <c r="I49" s="9" t="str">
        <f>IF(H49&lt;&gt;"",SUMIF('GASTOS PERSONAL DEL PROYECTO'!$B$8:$B$157,C49,'GASTOS PERSONAL DEL PROYECTO'!$I$8:$I$157),"")</f>
        <v/>
      </c>
      <c r="J49" s="15" t="str">
        <f t="shared" si="7"/>
        <v/>
      </c>
      <c r="K49" s="9" t="str">
        <f>IF(J49="","",VLOOKUP(B49,AUXILIAR!$F$10:$G$159,2,FALSE))</f>
        <v/>
      </c>
    </row>
    <row r="50" spans="2:11" ht="15" customHeight="1" x14ac:dyDescent="0.25">
      <c r="B50" s="2" t="str">
        <f>AUXILIAR!R44</f>
        <v>X</v>
      </c>
      <c r="C50" s="2" t="str">
        <f>AUXILIAR!S44</f>
        <v>X</v>
      </c>
      <c r="D50" s="2" t="str">
        <f t="shared" si="3"/>
        <v>X</v>
      </c>
      <c r="E50" s="2" t="str">
        <f t="shared" si="4"/>
        <v>X</v>
      </c>
      <c r="F50" s="2" t="str">
        <f t="shared" si="5"/>
        <v/>
      </c>
      <c r="G50" s="14" t="str">
        <f>IF(C50=10,SUMIF('GASTOS PERSONAL DEL PROYECTO'!$C$8:$C$157,1,'GASTOS PERSONAL DEL PROYECTO'!$I$8:$I$157),IF(C50=20,SUMIF('GASTOS PERSONAL DEL PROYECTO'!$C$8:$C$157,2,'GASTOS PERSONAL DEL PROYECTO'!$I$8:$I$157),IF(C50=30,SUMIF('GASTOS PERSONAL DEL PROYECTO'!$C$8:$C$157,3,'GASTOS PERSONAL DEL PROYECTO'!$I$8:$I$157),IF(C50=40,SUMIF('GASTOS PERSONAL DEL PROYECTO'!$C$8:$C$157,4,'GASTOS PERSONAL DEL PROYECTO'!$I$8:$I$157),""))))</f>
        <v/>
      </c>
      <c r="H50" s="15" t="str">
        <f t="shared" si="6"/>
        <v/>
      </c>
      <c r="I50" s="9" t="str">
        <f>IF(H50&lt;&gt;"",SUMIF('GASTOS PERSONAL DEL PROYECTO'!$B$8:$B$157,C50,'GASTOS PERSONAL DEL PROYECTO'!$I$8:$I$157),"")</f>
        <v/>
      </c>
      <c r="J50" s="15" t="str">
        <f t="shared" si="7"/>
        <v/>
      </c>
      <c r="K50" s="9" t="str">
        <f>IF(J50="","",VLOOKUP(B50,AUXILIAR!$F$10:$G$159,2,FALSE))</f>
        <v/>
      </c>
    </row>
    <row r="51" spans="2:11" ht="15" customHeight="1" x14ac:dyDescent="0.25">
      <c r="B51" s="2" t="str">
        <f>AUXILIAR!R45</f>
        <v>X</v>
      </c>
      <c r="C51" s="2" t="str">
        <f>AUXILIAR!S45</f>
        <v>X</v>
      </c>
      <c r="D51" s="2" t="str">
        <f t="shared" si="3"/>
        <v>X</v>
      </c>
      <c r="E51" s="2" t="str">
        <f t="shared" si="4"/>
        <v>X</v>
      </c>
      <c r="F51" s="2" t="str">
        <f t="shared" si="5"/>
        <v/>
      </c>
      <c r="G51" s="14" t="str">
        <f>IF(C51=10,SUMIF('GASTOS PERSONAL DEL PROYECTO'!$C$8:$C$157,1,'GASTOS PERSONAL DEL PROYECTO'!$I$8:$I$157),IF(C51=20,SUMIF('GASTOS PERSONAL DEL PROYECTO'!$C$8:$C$157,2,'GASTOS PERSONAL DEL PROYECTO'!$I$8:$I$157),IF(C51=30,SUMIF('GASTOS PERSONAL DEL PROYECTO'!$C$8:$C$157,3,'GASTOS PERSONAL DEL PROYECTO'!$I$8:$I$157),IF(C51=40,SUMIF('GASTOS PERSONAL DEL PROYECTO'!$C$8:$C$157,4,'GASTOS PERSONAL DEL PROYECTO'!$I$8:$I$157),""))))</f>
        <v/>
      </c>
      <c r="H51" s="15" t="str">
        <f t="shared" si="6"/>
        <v/>
      </c>
      <c r="I51" s="9" t="str">
        <f>IF(H51&lt;&gt;"",SUMIF('GASTOS PERSONAL DEL PROYECTO'!$B$8:$B$157,C51,'GASTOS PERSONAL DEL PROYECTO'!$I$8:$I$157),"")</f>
        <v/>
      </c>
      <c r="J51" s="15" t="str">
        <f t="shared" si="7"/>
        <v/>
      </c>
      <c r="K51" s="9" t="str">
        <f>IF(J51="","",VLOOKUP(B51,AUXILIAR!$F$10:$G$159,2,FALSE))</f>
        <v/>
      </c>
    </row>
    <row r="52" spans="2:11" ht="15" customHeight="1" x14ac:dyDescent="0.25">
      <c r="B52" s="2" t="str">
        <f>AUXILIAR!R46</f>
        <v>X</v>
      </c>
      <c r="C52" s="2" t="str">
        <f>AUXILIAR!S46</f>
        <v>X</v>
      </c>
      <c r="D52" s="2" t="str">
        <f t="shared" si="3"/>
        <v>X</v>
      </c>
      <c r="E52" s="2" t="str">
        <f t="shared" si="4"/>
        <v>X</v>
      </c>
      <c r="F52" s="2" t="str">
        <f t="shared" si="5"/>
        <v/>
      </c>
      <c r="G52" s="14" t="str">
        <f>IF(C52=10,SUMIF('GASTOS PERSONAL DEL PROYECTO'!$C$8:$C$157,1,'GASTOS PERSONAL DEL PROYECTO'!$I$8:$I$157),IF(C52=20,SUMIF('GASTOS PERSONAL DEL PROYECTO'!$C$8:$C$157,2,'GASTOS PERSONAL DEL PROYECTO'!$I$8:$I$157),IF(C52=30,SUMIF('GASTOS PERSONAL DEL PROYECTO'!$C$8:$C$157,3,'GASTOS PERSONAL DEL PROYECTO'!$I$8:$I$157),IF(C52=40,SUMIF('GASTOS PERSONAL DEL PROYECTO'!$C$8:$C$157,4,'GASTOS PERSONAL DEL PROYECTO'!$I$8:$I$157),""))))</f>
        <v/>
      </c>
      <c r="H52" s="15" t="str">
        <f t="shared" si="6"/>
        <v/>
      </c>
      <c r="I52" s="9" t="str">
        <f>IF(H52&lt;&gt;"",SUMIF('GASTOS PERSONAL DEL PROYECTO'!$B$8:$B$157,C52,'GASTOS PERSONAL DEL PROYECTO'!$I$8:$I$157),"")</f>
        <v/>
      </c>
      <c r="J52" s="15" t="str">
        <f t="shared" si="7"/>
        <v/>
      </c>
      <c r="K52" s="9" t="str">
        <f>IF(J52="","",VLOOKUP(B52,AUXILIAR!$F$10:$G$159,2,FALSE))</f>
        <v/>
      </c>
    </row>
    <row r="53" spans="2:11" ht="15" customHeight="1" x14ac:dyDescent="0.25">
      <c r="B53" s="2" t="str">
        <f>AUXILIAR!R47</f>
        <v>X</v>
      </c>
      <c r="C53" s="2" t="str">
        <f>AUXILIAR!S47</f>
        <v>X</v>
      </c>
      <c r="D53" s="2" t="str">
        <f t="shared" si="3"/>
        <v>X</v>
      </c>
      <c r="E53" s="2" t="str">
        <f t="shared" si="4"/>
        <v>X</v>
      </c>
      <c r="F53" s="2" t="str">
        <f t="shared" si="5"/>
        <v/>
      </c>
      <c r="G53" s="14" t="str">
        <f>IF(C53=10,SUMIF('GASTOS PERSONAL DEL PROYECTO'!$C$8:$C$157,1,'GASTOS PERSONAL DEL PROYECTO'!$I$8:$I$157),IF(C53=20,SUMIF('GASTOS PERSONAL DEL PROYECTO'!$C$8:$C$157,2,'GASTOS PERSONAL DEL PROYECTO'!$I$8:$I$157),IF(C53=30,SUMIF('GASTOS PERSONAL DEL PROYECTO'!$C$8:$C$157,3,'GASTOS PERSONAL DEL PROYECTO'!$I$8:$I$157),IF(C53=40,SUMIF('GASTOS PERSONAL DEL PROYECTO'!$C$8:$C$157,4,'GASTOS PERSONAL DEL PROYECTO'!$I$8:$I$157),""))))</f>
        <v/>
      </c>
      <c r="H53" s="15" t="str">
        <f t="shared" si="6"/>
        <v/>
      </c>
      <c r="I53" s="9" t="str">
        <f>IF(H53&lt;&gt;"",SUMIF('GASTOS PERSONAL DEL PROYECTO'!$B$8:$B$157,C53,'GASTOS PERSONAL DEL PROYECTO'!$I$8:$I$157),"")</f>
        <v/>
      </c>
      <c r="J53" s="15" t="str">
        <f t="shared" si="7"/>
        <v/>
      </c>
      <c r="K53" s="9" t="str">
        <f>IF(J53="","",VLOOKUP(B53,AUXILIAR!$F$10:$G$159,2,FALSE))</f>
        <v/>
      </c>
    </row>
    <row r="54" spans="2:11" ht="15" customHeight="1" x14ac:dyDescent="0.25">
      <c r="B54" s="2" t="str">
        <f>AUXILIAR!R48</f>
        <v>X</v>
      </c>
      <c r="C54" s="2" t="str">
        <f>AUXILIAR!S48</f>
        <v>X</v>
      </c>
      <c r="D54" s="2" t="str">
        <f t="shared" si="3"/>
        <v>X</v>
      </c>
      <c r="E54" s="2" t="str">
        <f t="shared" si="4"/>
        <v>X</v>
      </c>
      <c r="F54" s="2" t="str">
        <f t="shared" si="5"/>
        <v/>
      </c>
      <c r="G54" s="14" t="str">
        <f>IF(C54=10,SUMIF('GASTOS PERSONAL DEL PROYECTO'!$C$8:$C$157,1,'GASTOS PERSONAL DEL PROYECTO'!$I$8:$I$157),IF(C54=20,SUMIF('GASTOS PERSONAL DEL PROYECTO'!$C$8:$C$157,2,'GASTOS PERSONAL DEL PROYECTO'!$I$8:$I$157),IF(C54=30,SUMIF('GASTOS PERSONAL DEL PROYECTO'!$C$8:$C$157,3,'GASTOS PERSONAL DEL PROYECTO'!$I$8:$I$157),IF(C54=40,SUMIF('GASTOS PERSONAL DEL PROYECTO'!$C$8:$C$157,4,'GASTOS PERSONAL DEL PROYECTO'!$I$8:$I$157),""))))</f>
        <v/>
      </c>
      <c r="H54" s="15" t="str">
        <f t="shared" si="6"/>
        <v/>
      </c>
      <c r="I54" s="9" t="str">
        <f>IF(H54&lt;&gt;"",SUMIF('GASTOS PERSONAL DEL PROYECTO'!$B$8:$B$157,C54,'GASTOS PERSONAL DEL PROYECTO'!$I$8:$I$157),"")</f>
        <v/>
      </c>
      <c r="J54" s="15" t="str">
        <f t="shared" si="7"/>
        <v/>
      </c>
      <c r="K54" s="9" t="str">
        <f>IF(J54="","",VLOOKUP(B54,AUXILIAR!$F$10:$G$159,2,FALSE))</f>
        <v/>
      </c>
    </row>
    <row r="55" spans="2:11" ht="15" customHeight="1" x14ac:dyDescent="0.25">
      <c r="B55" s="2" t="str">
        <f>AUXILIAR!R49</f>
        <v>X</v>
      </c>
      <c r="C55" s="2" t="str">
        <f>AUXILIAR!S49</f>
        <v>X</v>
      </c>
      <c r="D55" s="2" t="str">
        <f t="shared" si="3"/>
        <v>X</v>
      </c>
      <c r="E55" s="2" t="str">
        <f t="shared" si="4"/>
        <v>X</v>
      </c>
      <c r="F55" s="2" t="str">
        <f t="shared" si="5"/>
        <v/>
      </c>
      <c r="G55" s="14" t="str">
        <f>IF(C55=10,SUMIF('GASTOS PERSONAL DEL PROYECTO'!$C$8:$C$157,1,'GASTOS PERSONAL DEL PROYECTO'!$I$8:$I$157),IF(C55=20,SUMIF('GASTOS PERSONAL DEL PROYECTO'!$C$8:$C$157,2,'GASTOS PERSONAL DEL PROYECTO'!$I$8:$I$157),IF(C55=30,SUMIF('GASTOS PERSONAL DEL PROYECTO'!$C$8:$C$157,3,'GASTOS PERSONAL DEL PROYECTO'!$I$8:$I$157),IF(C55=40,SUMIF('GASTOS PERSONAL DEL PROYECTO'!$C$8:$C$157,4,'GASTOS PERSONAL DEL PROYECTO'!$I$8:$I$157),""))))</f>
        <v/>
      </c>
      <c r="H55" s="15" t="str">
        <f t="shared" si="6"/>
        <v/>
      </c>
      <c r="I55" s="9" t="str">
        <f>IF(H55&lt;&gt;"",SUMIF('GASTOS PERSONAL DEL PROYECTO'!$B$8:$B$157,C55,'GASTOS PERSONAL DEL PROYECTO'!$I$8:$I$157),"")</f>
        <v/>
      </c>
      <c r="J55" s="15" t="str">
        <f t="shared" si="7"/>
        <v/>
      </c>
      <c r="K55" s="9" t="str">
        <f>IF(J55="","",VLOOKUP(B55,AUXILIAR!$F$10:$G$159,2,FALSE))</f>
        <v/>
      </c>
    </row>
    <row r="56" spans="2:11" ht="15" customHeight="1" x14ac:dyDescent="0.25">
      <c r="B56" s="2" t="str">
        <f>AUXILIAR!R50</f>
        <v>X</v>
      </c>
      <c r="C56" s="2" t="str">
        <f>AUXILIAR!S50</f>
        <v>X</v>
      </c>
      <c r="D56" s="2" t="str">
        <f t="shared" si="3"/>
        <v>X</v>
      </c>
      <c r="E56" s="2" t="str">
        <f t="shared" si="4"/>
        <v>X</v>
      </c>
      <c r="F56" s="2" t="str">
        <f t="shared" si="5"/>
        <v/>
      </c>
      <c r="G56" s="14" t="str">
        <f>IF(C56=10,SUMIF('GASTOS PERSONAL DEL PROYECTO'!$C$8:$C$157,1,'GASTOS PERSONAL DEL PROYECTO'!$I$8:$I$157),IF(C56=20,SUMIF('GASTOS PERSONAL DEL PROYECTO'!$C$8:$C$157,2,'GASTOS PERSONAL DEL PROYECTO'!$I$8:$I$157),IF(C56=30,SUMIF('GASTOS PERSONAL DEL PROYECTO'!$C$8:$C$157,3,'GASTOS PERSONAL DEL PROYECTO'!$I$8:$I$157),IF(C56=40,SUMIF('GASTOS PERSONAL DEL PROYECTO'!$C$8:$C$157,4,'GASTOS PERSONAL DEL PROYECTO'!$I$8:$I$157),""))))</f>
        <v/>
      </c>
      <c r="H56" s="15" t="str">
        <f t="shared" si="6"/>
        <v/>
      </c>
      <c r="I56" s="9" t="str">
        <f>IF(H56&lt;&gt;"",SUMIF('GASTOS PERSONAL DEL PROYECTO'!$B$8:$B$157,C56,'GASTOS PERSONAL DEL PROYECTO'!$I$8:$I$157),"")</f>
        <v/>
      </c>
      <c r="J56" s="15" t="str">
        <f t="shared" si="7"/>
        <v/>
      </c>
      <c r="K56" s="9" t="str">
        <f>IF(J56="","",VLOOKUP(B56,AUXILIAR!$F$10:$G$159,2,FALSE))</f>
        <v/>
      </c>
    </row>
    <row r="57" spans="2:11" ht="15" customHeight="1" x14ac:dyDescent="0.25">
      <c r="B57" s="2" t="str">
        <f>AUXILIAR!R51</f>
        <v>X</v>
      </c>
      <c r="C57" s="2" t="str">
        <f>AUXILIAR!S51</f>
        <v>X</v>
      </c>
      <c r="D57" s="2" t="str">
        <f t="shared" si="3"/>
        <v>X</v>
      </c>
      <c r="E57" s="2" t="str">
        <f t="shared" si="4"/>
        <v>X</v>
      </c>
      <c r="F57" s="2" t="str">
        <f t="shared" si="5"/>
        <v/>
      </c>
      <c r="G57" s="14" t="str">
        <f>IF(C57=10,SUMIF('GASTOS PERSONAL DEL PROYECTO'!$C$8:$C$157,1,'GASTOS PERSONAL DEL PROYECTO'!$I$8:$I$157),IF(C57=20,SUMIF('GASTOS PERSONAL DEL PROYECTO'!$C$8:$C$157,2,'GASTOS PERSONAL DEL PROYECTO'!$I$8:$I$157),IF(C57=30,SUMIF('GASTOS PERSONAL DEL PROYECTO'!$C$8:$C$157,3,'GASTOS PERSONAL DEL PROYECTO'!$I$8:$I$157),IF(C57=40,SUMIF('GASTOS PERSONAL DEL PROYECTO'!$C$8:$C$157,4,'GASTOS PERSONAL DEL PROYECTO'!$I$8:$I$157),""))))</f>
        <v/>
      </c>
      <c r="H57" s="15" t="str">
        <f t="shared" si="6"/>
        <v/>
      </c>
      <c r="I57" s="9" t="str">
        <f>IF(H57&lt;&gt;"",SUMIF('GASTOS PERSONAL DEL PROYECTO'!$B$8:$B$157,C57,'GASTOS PERSONAL DEL PROYECTO'!$I$8:$I$157),"")</f>
        <v/>
      </c>
      <c r="J57" s="15" t="str">
        <f t="shared" si="7"/>
        <v/>
      </c>
      <c r="K57" s="9" t="str">
        <f>IF(J57="","",VLOOKUP(B57,AUXILIAR!$F$10:$G$159,2,FALSE))</f>
        <v/>
      </c>
    </row>
    <row r="58" spans="2:11" ht="15" customHeight="1" x14ac:dyDescent="0.25">
      <c r="B58" s="2" t="str">
        <f>AUXILIAR!R52</f>
        <v>X</v>
      </c>
      <c r="C58" s="2" t="str">
        <f>AUXILIAR!S52</f>
        <v>X</v>
      </c>
      <c r="D58" s="2" t="str">
        <f t="shared" si="3"/>
        <v>X</v>
      </c>
      <c r="E58" s="2" t="str">
        <f t="shared" si="4"/>
        <v>X</v>
      </c>
      <c r="F58" s="2" t="str">
        <f t="shared" si="5"/>
        <v/>
      </c>
      <c r="G58" s="14" t="str">
        <f>IF(C58=10,SUMIF('GASTOS PERSONAL DEL PROYECTO'!$C$8:$C$157,1,'GASTOS PERSONAL DEL PROYECTO'!$I$8:$I$157),IF(C58=20,SUMIF('GASTOS PERSONAL DEL PROYECTO'!$C$8:$C$157,2,'GASTOS PERSONAL DEL PROYECTO'!$I$8:$I$157),IF(C58=30,SUMIF('GASTOS PERSONAL DEL PROYECTO'!$C$8:$C$157,3,'GASTOS PERSONAL DEL PROYECTO'!$I$8:$I$157),IF(C58=40,SUMIF('GASTOS PERSONAL DEL PROYECTO'!$C$8:$C$157,4,'GASTOS PERSONAL DEL PROYECTO'!$I$8:$I$157),""))))</f>
        <v/>
      </c>
      <c r="H58" s="15" t="str">
        <f t="shared" si="6"/>
        <v/>
      </c>
      <c r="I58" s="9" t="str">
        <f>IF(H58&lt;&gt;"",SUMIF('GASTOS PERSONAL DEL PROYECTO'!$B$8:$B$157,C58,'GASTOS PERSONAL DEL PROYECTO'!$I$8:$I$157),"")</f>
        <v/>
      </c>
      <c r="J58" s="15" t="str">
        <f t="shared" si="7"/>
        <v/>
      </c>
      <c r="K58" s="9" t="str">
        <f>IF(J58="","",VLOOKUP(B58,AUXILIAR!$F$10:$G$159,2,FALSE))</f>
        <v/>
      </c>
    </row>
    <row r="59" spans="2:11" ht="15" customHeight="1" x14ac:dyDescent="0.25">
      <c r="B59" s="2" t="str">
        <f>AUXILIAR!R53</f>
        <v>X</v>
      </c>
      <c r="C59" s="2" t="str">
        <f>AUXILIAR!S53</f>
        <v>X</v>
      </c>
      <c r="D59" s="2" t="str">
        <f t="shared" si="3"/>
        <v>X</v>
      </c>
      <c r="E59" s="2" t="str">
        <f t="shared" si="4"/>
        <v>X</v>
      </c>
      <c r="F59" s="2" t="str">
        <f t="shared" si="5"/>
        <v/>
      </c>
      <c r="G59" s="14" t="str">
        <f>IF(C59=10,SUMIF('GASTOS PERSONAL DEL PROYECTO'!$C$8:$C$157,1,'GASTOS PERSONAL DEL PROYECTO'!$I$8:$I$157),IF(C59=20,SUMIF('GASTOS PERSONAL DEL PROYECTO'!$C$8:$C$157,2,'GASTOS PERSONAL DEL PROYECTO'!$I$8:$I$157),IF(C59=30,SUMIF('GASTOS PERSONAL DEL PROYECTO'!$C$8:$C$157,3,'GASTOS PERSONAL DEL PROYECTO'!$I$8:$I$157),IF(C59=40,SUMIF('GASTOS PERSONAL DEL PROYECTO'!$C$8:$C$157,4,'GASTOS PERSONAL DEL PROYECTO'!$I$8:$I$157),""))))</f>
        <v/>
      </c>
      <c r="H59" s="15" t="str">
        <f t="shared" si="6"/>
        <v/>
      </c>
      <c r="I59" s="9" t="str">
        <f>IF(H59&lt;&gt;"",SUMIF('GASTOS PERSONAL DEL PROYECTO'!$B$8:$B$157,C59,'GASTOS PERSONAL DEL PROYECTO'!$I$8:$I$157),"")</f>
        <v/>
      </c>
      <c r="J59" s="15" t="str">
        <f t="shared" si="7"/>
        <v/>
      </c>
      <c r="K59" s="9" t="str">
        <f>IF(J59="","",VLOOKUP(B59,AUXILIAR!$F$10:$G$159,2,FALSE))</f>
        <v/>
      </c>
    </row>
    <row r="60" spans="2:11" ht="15" customHeight="1" x14ac:dyDescent="0.25">
      <c r="B60" s="2" t="str">
        <f>AUXILIAR!R54</f>
        <v>X</v>
      </c>
      <c r="C60" s="2" t="str">
        <f>AUXILIAR!S54</f>
        <v>X</v>
      </c>
      <c r="D60" s="2" t="str">
        <f t="shared" si="3"/>
        <v>X</v>
      </c>
      <c r="E60" s="2" t="str">
        <f t="shared" si="4"/>
        <v>X</v>
      </c>
      <c r="F60" s="2" t="str">
        <f t="shared" si="5"/>
        <v/>
      </c>
      <c r="G60" s="14" t="str">
        <f>IF(C60=10,SUMIF('GASTOS PERSONAL DEL PROYECTO'!$C$8:$C$157,1,'GASTOS PERSONAL DEL PROYECTO'!$I$8:$I$157),IF(C60=20,SUMIF('GASTOS PERSONAL DEL PROYECTO'!$C$8:$C$157,2,'GASTOS PERSONAL DEL PROYECTO'!$I$8:$I$157),IF(C60=30,SUMIF('GASTOS PERSONAL DEL PROYECTO'!$C$8:$C$157,3,'GASTOS PERSONAL DEL PROYECTO'!$I$8:$I$157),IF(C60=40,SUMIF('GASTOS PERSONAL DEL PROYECTO'!$C$8:$C$157,4,'GASTOS PERSONAL DEL PROYECTO'!$I$8:$I$157),""))))</f>
        <v/>
      </c>
      <c r="H60" s="15" t="str">
        <f t="shared" si="6"/>
        <v/>
      </c>
      <c r="I60" s="9" t="str">
        <f>IF(H60&lt;&gt;"",SUMIF('GASTOS PERSONAL DEL PROYECTO'!$B$8:$B$157,C60,'GASTOS PERSONAL DEL PROYECTO'!$I$8:$I$157),"")</f>
        <v/>
      </c>
      <c r="J60" s="15" t="str">
        <f t="shared" si="7"/>
        <v/>
      </c>
      <c r="K60" s="9" t="str">
        <f>IF(J60="","",VLOOKUP(B60,AUXILIAR!$F$10:$G$159,2,FALSE))</f>
        <v/>
      </c>
    </row>
    <row r="61" spans="2:11" ht="15" customHeight="1" x14ac:dyDescent="0.25">
      <c r="B61" s="2" t="str">
        <f>AUXILIAR!R55</f>
        <v>X</v>
      </c>
      <c r="C61" s="2" t="str">
        <f>AUXILIAR!S55</f>
        <v>X</v>
      </c>
      <c r="D61" s="2" t="str">
        <f t="shared" si="3"/>
        <v>X</v>
      </c>
      <c r="E61" s="2" t="str">
        <f t="shared" si="4"/>
        <v>X</v>
      </c>
      <c r="F61" s="2" t="str">
        <f t="shared" si="5"/>
        <v/>
      </c>
      <c r="G61" s="14" t="str">
        <f>IF(C61=10,SUMIF('GASTOS PERSONAL DEL PROYECTO'!$C$8:$C$157,1,'GASTOS PERSONAL DEL PROYECTO'!$I$8:$I$157),IF(C61=20,SUMIF('GASTOS PERSONAL DEL PROYECTO'!$C$8:$C$157,2,'GASTOS PERSONAL DEL PROYECTO'!$I$8:$I$157),IF(C61=30,SUMIF('GASTOS PERSONAL DEL PROYECTO'!$C$8:$C$157,3,'GASTOS PERSONAL DEL PROYECTO'!$I$8:$I$157),IF(C61=40,SUMIF('GASTOS PERSONAL DEL PROYECTO'!$C$8:$C$157,4,'GASTOS PERSONAL DEL PROYECTO'!$I$8:$I$157),""))))</f>
        <v/>
      </c>
      <c r="H61" s="15" t="str">
        <f t="shared" si="6"/>
        <v/>
      </c>
      <c r="I61" s="9" t="str">
        <f>IF(H61&lt;&gt;"",SUMIF('GASTOS PERSONAL DEL PROYECTO'!$B$8:$B$157,C61,'GASTOS PERSONAL DEL PROYECTO'!$I$8:$I$157),"")</f>
        <v/>
      </c>
      <c r="J61" s="15" t="str">
        <f t="shared" si="7"/>
        <v/>
      </c>
      <c r="K61" s="9" t="str">
        <f>IF(J61="","",VLOOKUP(B61,AUXILIAR!$F$10:$G$159,2,FALSE))</f>
        <v/>
      </c>
    </row>
    <row r="62" spans="2:11" ht="15" customHeight="1" x14ac:dyDescent="0.25">
      <c r="B62" s="2" t="str">
        <f>AUXILIAR!R56</f>
        <v>X</v>
      </c>
      <c r="C62" s="2" t="str">
        <f>AUXILIAR!S56</f>
        <v>X</v>
      </c>
      <c r="D62" s="2" t="str">
        <f t="shared" si="3"/>
        <v>X</v>
      </c>
      <c r="E62" s="2" t="str">
        <f t="shared" si="4"/>
        <v>X</v>
      </c>
      <c r="F62" s="2" t="str">
        <f t="shared" si="5"/>
        <v/>
      </c>
      <c r="G62" s="14" t="str">
        <f>IF(C62=10,SUMIF('GASTOS PERSONAL DEL PROYECTO'!$C$8:$C$157,1,'GASTOS PERSONAL DEL PROYECTO'!$I$8:$I$157),IF(C62=20,SUMIF('GASTOS PERSONAL DEL PROYECTO'!$C$8:$C$157,2,'GASTOS PERSONAL DEL PROYECTO'!$I$8:$I$157),IF(C62=30,SUMIF('GASTOS PERSONAL DEL PROYECTO'!$C$8:$C$157,3,'GASTOS PERSONAL DEL PROYECTO'!$I$8:$I$157),IF(C62=40,SUMIF('GASTOS PERSONAL DEL PROYECTO'!$C$8:$C$157,4,'GASTOS PERSONAL DEL PROYECTO'!$I$8:$I$157),""))))</f>
        <v/>
      </c>
      <c r="H62" s="15" t="str">
        <f t="shared" si="6"/>
        <v/>
      </c>
      <c r="I62" s="9" t="str">
        <f>IF(H62&lt;&gt;"",SUMIF('GASTOS PERSONAL DEL PROYECTO'!$B$8:$B$157,C62,'GASTOS PERSONAL DEL PROYECTO'!$I$8:$I$157),"")</f>
        <v/>
      </c>
      <c r="J62" s="15" t="str">
        <f t="shared" si="7"/>
        <v/>
      </c>
      <c r="K62" s="9" t="str">
        <f>IF(J62="","",VLOOKUP(B62,AUXILIAR!$F$10:$G$159,2,FALSE))</f>
        <v/>
      </c>
    </row>
    <row r="63" spans="2:11" ht="15" customHeight="1" x14ac:dyDescent="0.25">
      <c r="B63" s="2" t="str">
        <f>AUXILIAR!R57</f>
        <v>X</v>
      </c>
      <c r="C63" s="2" t="str">
        <f>AUXILIAR!S57</f>
        <v>X</v>
      </c>
      <c r="D63" s="2" t="str">
        <f t="shared" si="3"/>
        <v>X</v>
      </c>
      <c r="E63" s="2" t="str">
        <f t="shared" si="4"/>
        <v>X</v>
      </c>
      <c r="F63" s="2" t="str">
        <f t="shared" si="5"/>
        <v/>
      </c>
      <c r="G63" s="14" t="str">
        <f>IF(C63=10,SUMIF('GASTOS PERSONAL DEL PROYECTO'!$C$8:$C$157,1,'GASTOS PERSONAL DEL PROYECTO'!$I$8:$I$157),IF(C63=20,SUMIF('GASTOS PERSONAL DEL PROYECTO'!$C$8:$C$157,2,'GASTOS PERSONAL DEL PROYECTO'!$I$8:$I$157),IF(C63=30,SUMIF('GASTOS PERSONAL DEL PROYECTO'!$C$8:$C$157,3,'GASTOS PERSONAL DEL PROYECTO'!$I$8:$I$157),IF(C63=40,SUMIF('GASTOS PERSONAL DEL PROYECTO'!$C$8:$C$157,4,'GASTOS PERSONAL DEL PROYECTO'!$I$8:$I$157),""))))</f>
        <v/>
      </c>
      <c r="H63" s="15" t="str">
        <f t="shared" si="6"/>
        <v/>
      </c>
      <c r="I63" s="9" t="str">
        <f>IF(H63&lt;&gt;"",SUMIF('GASTOS PERSONAL DEL PROYECTO'!$B$8:$B$157,C63,'GASTOS PERSONAL DEL PROYECTO'!$I$8:$I$157),"")</f>
        <v/>
      </c>
      <c r="J63" s="15" t="str">
        <f t="shared" si="7"/>
        <v/>
      </c>
      <c r="K63" s="9" t="str">
        <f>IF(J63="","",VLOOKUP(B63,AUXILIAR!$F$10:$G$159,2,FALSE))</f>
        <v/>
      </c>
    </row>
    <row r="64" spans="2:11" ht="15" customHeight="1" x14ac:dyDescent="0.25">
      <c r="B64" s="2" t="str">
        <f>AUXILIAR!R58</f>
        <v>X</v>
      </c>
      <c r="C64" s="2" t="str">
        <f>AUXILIAR!S58</f>
        <v>X</v>
      </c>
      <c r="D64" s="2" t="str">
        <f t="shared" si="3"/>
        <v>X</v>
      </c>
      <c r="E64" s="2" t="str">
        <f t="shared" si="4"/>
        <v>X</v>
      </c>
      <c r="F64" s="2" t="str">
        <f t="shared" si="5"/>
        <v/>
      </c>
      <c r="G64" s="14" t="str">
        <f>IF(C64=10,SUMIF('GASTOS PERSONAL DEL PROYECTO'!$C$8:$C$157,1,'GASTOS PERSONAL DEL PROYECTO'!$I$8:$I$157),IF(C64=20,SUMIF('GASTOS PERSONAL DEL PROYECTO'!$C$8:$C$157,2,'GASTOS PERSONAL DEL PROYECTO'!$I$8:$I$157),IF(C64=30,SUMIF('GASTOS PERSONAL DEL PROYECTO'!$C$8:$C$157,3,'GASTOS PERSONAL DEL PROYECTO'!$I$8:$I$157),IF(C64=40,SUMIF('GASTOS PERSONAL DEL PROYECTO'!$C$8:$C$157,4,'GASTOS PERSONAL DEL PROYECTO'!$I$8:$I$157),""))))</f>
        <v/>
      </c>
      <c r="H64" s="15" t="str">
        <f t="shared" si="6"/>
        <v/>
      </c>
      <c r="I64" s="9" t="str">
        <f>IF(H64&lt;&gt;"",SUMIF('GASTOS PERSONAL DEL PROYECTO'!$B$8:$B$157,C64,'GASTOS PERSONAL DEL PROYECTO'!$I$8:$I$157),"")</f>
        <v/>
      </c>
      <c r="J64" s="15" t="str">
        <f t="shared" si="7"/>
        <v/>
      </c>
      <c r="K64" s="9" t="str">
        <f>IF(J64="","",VLOOKUP(B64,AUXILIAR!$F$10:$G$159,2,FALSE))</f>
        <v/>
      </c>
    </row>
    <row r="65" spans="2:11" ht="15" customHeight="1" x14ac:dyDescent="0.25">
      <c r="B65" s="2" t="str">
        <f>AUXILIAR!R59</f>
        <v>X</v>
      </c>
      <c r="C65" s="2" t="str">
        <f>AUXILIAR!S59</f>
        <v>X</v>
      </c>
      <c r="D65" s="2" t="str">
        <f t="shared" si="3"/>
        <v>X</v>
      </c>
      <c r="E65" s="2" t="str">
        <f t="shared" si="4"/>
        <v>X</v>
      </c>
      <c r="F65" s="2" t="str">
        <f t="shared" si="5"/>
        <v/>
      </c>
      <c r="G65" s="14" t="str">
        <f>IF(C65=10,SUMIF('GASTOS PERSONAL DEL PROYECTO'!$C$8:$C$157,1,'GASTOS PERSONAL DEL PROYECTO'!$I$8:$I$157),IF(C65=20,SUMIF('GASTOS PERSONAL DEL PROYECTO'!$C$8:$C$157,2,'GASTOS PERSONAL DEL PROYECTO'!$I$8:$I$157),IF(C65=30,SUMIF('GASTOS PERSONAL DEL PROYECTO'!$C$8:$C$157,3,'GASTOS PERSONAL DEL PROYECTO'!$I$8:$I$157),IF(C65=40,SUMIF('GASTOS PERSONAL DEL PROYECTO'!$C$8:$C$157,4,'GASTOS PERSONAL DEL PROYECTO'!$I$8:$I$157),""))))</f>
        <v/>
      </c>
      <c r="H65" s="15" t="str">
        <f t="shared" si="6"/>
        <v/>
      </c>
      <c r="I65" s="9" t="str">
        <f>IF(H65&lt;&gt;"",SUMIF('GASTOS PERSONAL DEL PROYECTO'!$B$8:$B$157,C65,'GASTOS PERSONAL DEL PROYECTO'!$I$8:$I$157),"")</f>
        <v/>
      </c>
      <c r="J65" s="15" t="str">
        <f t="shared" si="7"/>
        <v/>
      </c>
      <c r="K65" s="9" t="str">
        <f>IF(J65="","",VLOOKUP(B65,AUXILIAR!$F$10:$G$159,2,FALSE))</f>
        <v/>
      </c>
    </row>
    <row r="66" spans="2:11" ht="15" customHeight="1" x14ac:dyDescent="0.25">
      <c r="B66" s="2" t="str">
        <f>AUXILIAR!R60</f>
        <v>X</v>
      </c>
      <c r="C66" s="2" t="str">
        <f>AUXILIAR!S60</f>
        <v>X</v>
      </c>
      <c r="D66" s="2" t="str">
        <f t="shared" si="3"/>
        <v>X</v>
      </c>
      <c r="E66" s="2" t="str">
        <f t="shared" si="4"/>
        <v>X</v>
      </c>
      <c r="F66" s="2" t="str">
        <f t="shared" si="5"/>
        <v/>
      </c>
      <c r="G66" s="14" t="str">
        <f>IF(C66=10,SUMIF('GASTOS PERSONAL DEL PROYECTO'!$C$8:$C$157,1,'GASTOS PERSONAL DEL PROYECTO'!$I$8:$I$157),IF(C66=20,SUMIF('GASTOS PERSONAL DEL PROYECTO'!$C$8:$C$157,2,'GASTOS PERSONAL DEL PROYECTO'!$I$8:$I$157),IF(C66=30,SUMIF('GASTOS PERSONAL DEL PROYECTO'!$C$8:$C$157,3,'GASTOS PERSONAL DEL PROYECTO'!$I$8:$I$157),IF(C66=40,SUMIF('GASTOS PERSONAL DEL PROYECTO'!$C$8:$C$157,4,'GASTOS PERSONAL DEL PROYECTO'!$I$8:$I$157),""))))</f>
        <v/>
      </c>
      <c r="H66" s="15" t="str">
        <f t="shared" si="6"/>
        <v/>
      </c>
      <c r="I66" s="9" t="str">
        <f>IF(H66&lt;&gt;"",SUMIF('GASTOS PERSONAL DEL PROYECTO'!$B$8:$B$157,C66,'GASTOS PERSONAL DEL PROYECTO'!$I$8:$I$157),"")</f>
        <v/>
      </c>
      <c r="J66" s="15" t="str">
        <f t="shared" si="7"/>
        <v/>
      </c>
      <c r="K66" s="9" t="str">
        <f>IF(J66="","",VLOOKUP(B66,AUXILIAR!$F$10:$G$159,2,FALSE))</f>
        <v/>
      </c>
    </row>
    <row r="67" spans="2:11" ht="15" customHeight="1" x14ac:dyDescent="0.25">
      <c r="B67" s="2" t="str">
        <f>AUXILIAR!R61</f>
        <v>X</v>
      </c>
      <c r="C67" s="2" t="str">
        <f>AUXILIAR!S61</f>
        <v>X</v>
      </c>
      <c r="D67" s="2" t="str">
        <f t="shared" si="3"/>
        <v>X</v>
      </c>
      <c r="E67" s="2" t="str">
        <f t="shared" si="4"/>
        <v>X</v>
      </c>
      <c r="F67" s="2" t="str">
        <f t="shared" si="5"/>
        <v/>
      </c>
      <c r="G67" s="14" t="str">
        <f>IF(C67=10,SUMIF('GASTOS PERSONAL DEL PROYECTO'!$C$8:$C$157,1,'GASTOS PERSONAL DEL PROYECTO'!$I$8:$I$157),IF(C67=20,SUMIF('GASTOS PERSONAL DEL PROYECTO'!$C$8:$C$157,2,'GASTOS PERSONAL DEL PROYECTO'!$I$8:$I$157),IF(C67=30,SUMIF('GASTOS PERSONAL DEL PROYECTO'!$C$8:$C$157,3,'GASTOS PERSONAL DEL PROYECTO'!$I$8:$I$157),IF(C67=40,SUMIF('GASTOS PERSONAL DEL PROYECTO'!$C$8:$C$157,4,'GASTOS PERSONAL DEL PROYECTO'!$I$8:$I$157),""))))</f>
        <v/>
      </c>
      <c r="H67" s="15" t="str">
        <f t="shared" si="6"/>
        <v/>
      </c>
      <c r="I67" s="9" t="str">
        <f>IF(H67&lt;&gt;"",SUMIF('GASTOS PERSONAL DEL PROYECTO'!$B$8:$B$157,C67,'GASTOS PERSONAL DEL PROYECTO'!$I$8:$I$157),"")</f>
        <v/>
      </c>
      <c r="J67" s="15" t="str">
        <f t="shared" si="7"/>
        <v/>
      </c>
      <c r="K67" s="9" t="str">
        <f>IF(J67="","",VLOOKUP(B67,AUXILIAR!$F$10:$G$159,2,FALSE))</f>
        <v/>
      </c>
    </row>
    <row r="68" spans="2:11" ht="15" customHeight="1" x14ac:dyDescent="0.25">
      <c r="B68" s="2" t="str">
        <f>AUXILIAR!R62</f>
        <v>X</v>
      </c>
      <c r="C68" s="2" t="str">
        <f>AUXILIAR!S62</f>
        <v>X</v>
      </c>
      <c r="D68" s="2" t="str">
        <f t="shared" si="3"/>
        <v>X</v>
      </c>
      <c r="E68" s="2" t="str">
        <f t="shared" si="4"/>
        <v>X</v>
      </c>
      <c r="F68" s="2" t="str">
        <f t="shared" si="5"/>
        <v/>
      </c>
      <c r="G68" s="14" t="str">
        <f>IF(C68=10,SUMIF('GASTOS PERSONAL DEL PROYECTO'!$C$8:$C$157,1,'GASTOS PERSONAL DEL PROYECTO'!$I$8:$I$157),IF(C68=20,SUMIF('GASTOS PERSONAL DEL PROYECTO'!$C$8:$C$157,2,'GASTOS PERSONAL DEL PROYECTO'!$I$8:$I$157),IF(C68=30,SUMIF('GASTOS PERSONAL DEL PROYECTO'!$C$8:$C$157,3,'GASTOS PERSONAL DEL PROYECTO'!$I$8:$I$157),IF(C68=40,SUMIF('GASTOS PERSONAL DEL PROYECTO'!$C$8:$C$157,4,'GASTOS PERSONAL DEL PROYECTO'!$I$8:$I$157),""))))</f>
        <v/>
      </c>
      <c r="H68" s="15" t="str">
        <f t="shared" si="6"/>
        <v/>
      </c>
      <c r="I68" s="9" t="str">
        <f>IF(H68&lt;&gt;"",SUMIF('GASTOS PERSONAL DEL PROYECTO'!$B$8:$B$157,C68,'GASTOS PERSONAL DEL PROYECTO'!$I$8:$I$157),"")</f>
        <v/>
      </c>
      <c r="J68" s="15" t="str">
        <f t="shared" si="7"/>
        <v/>
      </c>
      <c r="K68" s="9" t="str">
        <f>IF(J68="","",VLOOKUP(B68,AUXILIAR!$F$10:$G$159,2,FALSE))</f>
        <v/>
      </c>
    </row>
    <row r="69" spans="2:11" ht="15" customHeight="1" x14ac:dyDescent="0.25">
      <c r="B69" s="2" t="str">
        <f>AUXILIAR!R63</f>
        <v>X</v>
      </c>
      <c r="C69" s="2" t="str">
        <f>AUXILIAR!S63</f>
        <v>X</v>
      </c>
      <c r="D69" s="2" t="str">
        <f t="shared" si="3"/>
        <v>X</v>
      </c>
      <c r="E69" s="2" t="str">
        <f t="shared" si="4"/>
        <v>X</v>
      </c>
      <c r="F69" s="2" t="str">
        <f t="shared" si="5"/>
        <v/>
      </c>
      <c r="G69" s="14" t="str">
        <f>IF(C69=10,SUMIF('GASTOS PERSONAL DEL PROYECTO'!$C$8:$C$157,1,'GASTOS PERSONAL DEL PROYECTO'!$I$8:$I$157),IF(C69=20,SUMIF('GASTOS PERSONAL DEL PROYECTO'!$C$8:$C$157,2,'GASTOS PERSONAL DEL PROYECTO'!$I$8:$I$157),IF(C69=30,SUMIF('GASTOS PERSONAL DEL PROYECTO'!$C$8:$C$157,3,'GASTOS PERSONAL DEL PROYECTO'!$I$8:$I$157),IF(C69=40,SUMIF('GASTOS PERSONAL DEL PROYECTO'!$C$8:$C$157,4,'GASTOS PERSONAL DEL PROYECTO'!$I$8:$I$157),""))))</f>
        <v/>
      </c>
      <c r="H69" s="15" t="str">
        <f t="shared" si="6"/>
        <v/>
      </c>
      <c r="I69" s="9" t="str">
        <f>IF(H69&lt;&gt;"",SUMIF('GASTOS PERSONAL DEL PROYECTO'!$B$8:$B$157,C69,'GASTOS PERSONAL DEL PROYECTO'!$I$8:$I$157),"")</f>
        <v/>
      </c>
      <c r="J69" s="15" t="str">
        <f t="shared" si="7"/>
        <v/>
      </c>
      <c r="K69" s="9" t="str">
        <f>IF(J69="","",VLOOKUP(B69,AUXILIAR!$F$10:$G$159,2,FALSE))</f>
        <v/>
      </c>
    </row>
    <row r="70" spans="2:11" ht="15" customHeight="1" x14ac:dyDescent="0.25">
      <c r="B70" s="2" t="str">
        <f>AUXILIAR!R64</f>
        <v>X</v>
      </c>
      <c r="C70" s="2" t="str">
        <f>AUXILIAR!S64</f>
        <v>X</v>
      </c>
      <c r="D70" s="2" t="str">
        <f t="shared" si="3"/>
        <v>X</v>
      </c>
      <c r="E70" s="2" t="str">
        <f t="shared" si="4"/>
        <v>X</v>
      </c>
      <c r="F70" s="2" t="str">
        <f t="shared" si="5"/>
        <v/>
      </c>
      <c r="G70" s="14" t="str">
        <f>IF(C70=10,SUMIF('GASTOS PERSONAL DEL PROYECTO'!$C$8:$C$157,1,'GASTOS PERSONAL DEL PROYECTO'!$I$8:$I$157),IF(C70=20,SUMIF('GASTOS PERSONAL DEL PROYECTO'!$C$8:$C$157,2,'GASTOS PERSONAL DEL PROYECTO'!$I$8:$I$157),IF(C70=30,SUMIF('GASTOS PERSONAL DEL PROYECTO'!$C$8:$C$157,3,'GASTOS PERSONAL DEL PROYECTO'!$I$8:$I$157),IF(C70=40,SUMIF('GASTOS PERSONAL DEL PROYECTO'!$C$8:$C$157,4,'GASTOS PERSONAL DEL PROYECTO'!$I$8:$I$157),""))))</f>
        <v/>
      </c>
      <c r="H70" s="15" t="str">
        <f t="shared" si="6"/>
        <v/>
      </c>
      <c r="I70" s="9" t="str">
        <f>IF(H70&lt;&gt;"",SUMIF('GASTOS PERSONAL DEL PROYECTO'!$B$8:$B$157,C70,'GASTOS PERSONAL DEL PROYECTO'!$I$8:$I$157),"")</f>
        <v/>
      </c>
      <c r="J70" s="15" t="str">
        <f t="shared" si="7"/>
        <v/>
      </c>
      <c r="K70" s="9" t="str">
        <f>IF(J70="","",VLOOKUP(B70,AUXILIAR!$F$10:$G$159,2,FALSE))</f>
        <v/>
      </c>
    </row>
    <row r="71" spans="2:11" ht="15" customHeight="1" x14ac:dyDescent="0.25">
      <c r="B71" s="2" t="str">
        <f>AUXILIAR!R65</f>
        <v>X</v>
      </c>
      <c r="C71" s="2" t="str">
        <f>AUXILIAR!S65</f>
        <v>X</v>
      </c>
      <c r="D71" s="2" t="str">
        <f t="shared" si="3"/>
        <v>X</v>
      </c>
      <c r="E71" s="2" t="str">
        <f t="shared" si="4"/>
        <v>X</v>
      </c>
      <c r="F71" s="2" t="str">
        <f t="shared" si="5"/>
        <v/>
      </c>
      <c r="G71" s="14" t="str">
        <f>IF(C71=10,SUMIF('GASTOS PERSONAL DEL PROYECTO'!$C$8:$C$157,1,'GASTOS PERSONAL DEL PROYECTO'!$I$8:$I$157),IF(C71=20,SUMIF('GASTOS PERSONAL DEL PROYECTO'!$C$8:$C$157,2,'GASTOS PERSONAL DEL PROYECTO'!$I$8:$I$157),IF(C71=30,SUMIF('GASTOS PERSONAL DEL PROYECTO'!$C$8:$C$157,3,'GASTOS PERSONAL DEL PROYECTO'!$I$8:$I$157),IF(C71=40,SUMIF('GASTOS PERSONAL DEL PROYECTO'!$C$8:$C$157,4,'GASTOS PERSONAL DEL PROYECTO'!$I$8:$I$157),""))))</f>
        <v/>
      </c>
      <c r="H71" s="15" t="str">
        <f t="shared" si="6"/>
        <v/>
      </c>
      <c r="I71" s="9" t="str">
        <f>IF(H71&lt;&gt;"",SUMIF('GASTOS PERSONAL DEL PROYECTO'!$B$8:$B$157,C71,'GASTOS PERSONAL DEL PROYECTO'!$I$8:$I$157),"")</f>
        <v/>
      </c>
      <c r="J71" s="15" t="str">
        <f t="shared" si="7"/>
        <v/>
      </c>
      <c r="K71" s="9" t="str">
        <f>IF(J71="","",VLOOKUP(B71,AUXILIAR!$F$10:$G$159,2,FALSE))</f>
        <v/>
      </c>
    </row>
    <row r="72" spans="2:11" ht="15" customHeight="1" x14ac:dyDescent="0.25">
      <c r="B72" s="2" t="str">
        <f>AUXILIAR!R66</f>
        <v>X</v>
      </c>
      <c r="C72" s="2" t="str">
        <f>AUXILIAR!S66</f>
        <v>X</v>
      </c>
      <c r="D72" s="2" t="str">
        <f t="shared" si="3"/>
        <v>X</v>
      </c>
      <c r="E72" s="2" t="str">
        <f t="shared" si="4"/>
        <v>X</v>
      </c>
      <c r="F72" s="2" t="str">
        <f t="shared" si="5"/>
        <v/>
      </c>
      <c r="G72" s="14" t="str">
        <f>IF(C72=10,SUMIF('GASTOS PERSONAL DEL PROYECTO'!$C$8:$C$157,1,'GASTOS PERSONAL DEL PROYECTO'!$I$8:$I$157),IF(C72=20,SUMIF('GASTOS PERSONAL DEL PROYECTO'!$C$8:$C$157,2,'GASTOS PERSONAL DEL PROYECTO'!$I$8:$I$157),IF(C72=30,SUMIF('GASTOS PERSONAL DEL PROYECTO'!$C$8:$C$157,3,'GASTOS PERSONAL DEL PROYECTO'!$I$8:$I$157),IF(C72=40,SUMIF('GASTOS PERSONAL DEL PROYECTO'!$C$8:$C$157,4,'GASTOS PERSONAL DEL PROYECTO'!$I$8:$I$157),""))))</f>
        <v/>
      </c>
      <c r="H72" s="15" t="str">
        <f t="shared" si="6"/>
        <v/>
      </c>
      <c r="I72" s="9" t="str">
        <f>IF(H72&lt;&gt;"",SUMIF('GASTOS PERSONAL DEL PROYECTO'!$B$8:$B$157,C72,'GASTOS PERSONAL DEL PROYECTO'!$I$8:$I$157),"")</f>
        <v/>
      </c>
      <c r="J72" s="15" t="str">
        <f t="shared" si="7"/>
        <v/>
      </c>
      <c r="K72" s="9" t="str">
        <f>IF(J72="","",VLOOKUP(B72,AUXILIAR!$F$10:$G$159,2,FALSE))</f>
        <v/>
      </c>
    </row>
    <row r="73" spans="2:11" ht="15" customHeight="1" x14ac:dyDescent="0.25">
      <c r="B73" s="2" t="str">
        <f>AUXILIAR!R67</f>
        <v>X</v>
      </c>
      <c r="C73" s="2" t="str">
        <f>AUXILIAR!S67</f>
        <v>X</v>
      </c>
      <c r="D73" s="2" t="str">
        <f t="shared" si="3"/>
        <v>X</v>
      </c>
      <c r="E73" s="2" t="str">
        <f t="shared" si="4"/>
        <v>X</v>
      </c>
      <c r="F73" s="2" t="str">
        <f t="shared" si="5"/>
        <v/>
      </c>
      <c r="G73" s="14" t="str">
        <f>IF(C73=10,SUMIF('GASTOS PERSONAL DEL PROYECTO'!$C$8:$C$157,1,'GASTOS PERSONAL DEL PROYECTO'!$I$8:$I$157),IF(C73=20,SUMIF('GASTOS PERSONAL DEL PROYECTO'!$C$8:$C$157,2,'GASTOS PERSONAL DEL PROYECTO'!$I$8:$I$157),IF(C73=30,SUMIF('GASTOS PERSONAL DEL PROYECTO'!$C$8:$C$157,3,'GASTOS PERSONAL DEL PROYECTO'!$I$8:$I$157),IF(C73=40,SUMIF('GASTOS PERSONAL DEL PROYECTO'!$C$8:$C$157,4,'GASTOS PERSONAL DEL PROYECTO'!$I$8:$I$157),""))))</f>
        <v/>
      </c>
      <c r="H73" s="15" t="str">
        <f t="shared" si="6"/>
        <v/>
      </c>
      <c r="I73" s="9" t="str">
        <f>IF(H73&lt;&gt;"",SUMIF('GASTOS PERSONAL DEL PROYECTO'!$B$8:$B$157,C73,'GASTOS PERSONAL DEL PROYECTO'!$I$8:$I$157),"")</f>
        <v/>
      </c>
      <c r="J73" s="15" t="str">
        <f t="shared" si="7"/>
        <v/>
      </c>
      <c r="K73" s="9" t="str">
        <f>IF(J73="","",VLOOKUP(B73,AUXILIAR!$F$10:$G$159,2,FALSE))</f>
        <v/>
      </c>
    </row>
    <row r="74" spans="2:11" ht="15" customHeight="1" x14ac:dyDescent="0.25">
      <c r="B74" s="2" t="str">
        <f>AUXILIAR!R68</f>
        <v>X</v>
      </c>
      <c r="C74" s="2" t="str">
        <f>AUXILIAR!S68</f>
        <v>X</v>
      </c>
      <c r="D74" s="2" t="str">
        <f t="shared" si="3"/>
        <v>X</v>
      </c>
      <c r="E74" s="2" t="str">
        <f t="shared" si="4"/>
        <v>X</v>
      </c>
      <c r="F74" s="2" t="str">
        <f t="shared" si="5"/>
        <v/>
      </c>
      <c r="G74" s="14" t="str">
        <f>IF(C74=10,SUMIF('GASTOS PERSONAL DEL PROYECTO'!$C$8:$C$157,1,'GASTOS PERSONAL DEL PROYECTO'!$I$8:$I$157),IF(C74=20,SUMIF('GASTOS PERSONAL DEL PROYECTO'!$C$8:$C$157,2,'GASTOS PERSONAL DEL PROYECTO'!$I$8:$I$157),IF(C74=30,SUMIF('GASTOS PERSONAL DEL PROYECTO'!$C$8:$C$157,3,'GASTOS PERSONAL DEL PROYECTO'!$I$8:$I$157),IF(C74=40,SUMIF('GASTOS PERSONAL DEL PROYECTO'!$C$8:$C$157,4,'GASTOS PERSONAL DEL PROYECTO'!$I$8:$I$157),""))))</f>
        <v/>
      </c>
      <c r="H74" s="15" t="str">
        <f t="shared" si="6"/>
        <v/>
      </c>
      <c r="I74" s="9" t="str">
        <f>IF(H74&lt;&gt;"",SUMIF('GASTOS PERSONAL DEL PROYECTO'!$B$8:$B$157,C74,'GASTOS PERSONAL DEL PROYECTO'!$I$8:$I$157),"")</f>
        <v/>
      </c>
      <c r="J74" s="15" t="str">
        <f t="shared" si="7"/>
        <v/>
      </c>
      <c r="K74" s="9" t="str">
        <f>IF(J74="","",VLOOKUP(B74,AUXILIAR!$F$10:$G$159,2,FALSE))</f>
        <v/>
      </c>
    </row>
    <row r="75" spans="2:11" ht="15" customHeight="1" x14ac:dyDescent="0.25">
      <c r="B75" s="2" t="str">
        <f>AUXILIAR!R69</f>
        <v>X</v>
      </c>
      <c r="C75" s="2" t="str">
        <f>AUXILIAR!S69</f>
        <v>X</v>
      </c>
      <c r="D75" s="2" t="str">
        <f t="shared" si="3"/>
        <v>X</v>
      </c>
      <c r="E75" s="2" t="str">
        <f t="shared" si="4"/>
        <v>X</v>
      </c>
      <c r="F75" s="2" t="str">
        <f t="shared" si="5"/>
        <v/>
      </c>
      <c r="G75" s="14" t="str">
        <f>IF(C75=10,SUMIF('GASTOS PERSONAL DEL PROYECTO'!$C$8:$C$157,1,'GASTOS PERSONAL DEL PROYECTO'!$I$8:$I$157),IF(C75=20,SUMIF('GASTOS PERSONAL DEL PROYECTO'!$C$8:$C$157,2,'GASTOS PERSONAL DEL PROYECTO'!$I$8:$I$157),IF(C75=30,SUMIF('GASTOS PERSONAL DEL PROYECTO'!$C$8:$C$157,3,'GASTOS PERSONAL DEL PROYECTO'!$I$8:$I$157),IF(C75=40,SUMIF('GASTOS PERSONAL DEL PROYECTO'!$C$8:$C$157,4,'GASTOS PERSONAL DEL PROYECTO'!$I$8:$I$157),""))))</f>
        <v/>
      </c>
      <c r="H75" s="15" t="str">
        <f t="shared" si="6"/>
        <v/>
      </c>
      <c r="I75" s="9" t="str">
        <f>IF(H75&lt;&gt;"",SUMIF('GASTOS PERSONAL DEL PROYECTO'!$B$8:$B$157,C75,'GASTOS PERSONAL DEL PROYECTO'!$I$8:$I$157),"")</f>
        <v/>
      </c>
      <c r="J75" s="15" t="str">
        <f t="shared" si="7"/>
        <v/>
      </c>
      <c r="K75" s="9" t="str">
        <f>IF(J75="","",VLOOKUP(B75,AUXILIAR!$F$10:$G$159,2,FALSE))</f>
        <v/>
      </c>
    </row>
    <row r="76" spans="2:11" ht="15" customHeight="1" x14ac:dyDescent="0.25">
      <c r="B76" s="2" t="str">
        <f>AUXILIAR!R70</f>
        <v>X</v>
      </c>
      <c r="C76" s="2" t="str">
        <f>AUXILIAR!S70</f>
        <v>X</v>
      </c>
      <c r="D76" s="2" t="str">
        <f t="shared" si="3"/>
        <v>X</v>
      </c>
      <c r="E76" s="2" t="str">
        <f t="shared" ref="E76:E139" si="8">IF(D76="X","X",IF(C76&lt;&gt;C75,1,"X"))</f>
        <v>X</v>
      </c>
      <c r="F76" s="2" t="str">
        <f t="shared" si="5"/>
        <v/>
      </c>
      <c r="G76" s="14" t="str">
        <f>IF(C76=10,SUMIF('GASTOS PERSONAL DEL PROYECTO'!$C$8:$C$157,1,'GASTOS PERSONAL DEL PROYECTO'!$I$8:$I$157),IF(C76=20,SUMIF('GASTOS PERSONAL DEL PROYECTO'!$C$8:$C$157,2,'GASTOS PERSONAL DEL PROYECTO'!$I$8:$I$157),IF(C76=30,SUMIF('GASTOS PERSONAL DEL PROYECTO'!$C$8:$C$157,3,'GASTOS PERSONAL DEL PROYECTO'!$I$8:$I$157),IF(C76=40,SUMIF('GASTOS PERSONAL DEL PROYECTO'!$C$8:$C$157,4,'GASTOS PERSONAL DEL PROYECTO'!$I$8:$I$157),""))))</f>
        <v/>
      </c>
      <c r="H76" s="15" t="str">
        <f t="shared" ref="H76:H107" si="9">IF(B76="X","",IF(LEFT(B76,1)="A","",IF(E76="X","",IF(AND(E76=1,MID(B76,10,1)=":"),LEFT(B76,10),LEFT(B76,11)))))</f>
        <v/>
      </c>
      <c r="I76" s="9" t="str">
        <f>IF(H76&lt;&gt;"",SUMIF('GASTOS PERSONAL DEL PROYECTO'!$B$8:$B$157,C76,'GASTOS PERSONAL DEL PROYECTO'!$I$8:$I$157),"")</f>
        <v/>
      </c>
      <c r="J76" s="15" t="str">
        <f t="shared" ref="J76:J107" si="10">IF(LEFT(F76,1)="A","",IF(MID(B76,10,1)=":",MID(B76,12,6),MID(B76,13,6)))</f>
        <v/>
      </c>
      <c r="K76" s="9" t="str">
        <f>IF(J76="","",VLOOKUP(B76,AUXILIAR!$F$10:$G$159,2,FALSE))</f>
        <v/>
      </c>
    </row>
    <row r="77" spans="2:11" ht="15" customHeight="1" x14ac:dyDescent="0.25">
      <c r="B77" s="2" t="str">
        <f>AUXILIAR!R71</f>
        <v>X</v>
      </c>
      <c r="C77" s="2" t="str">
        <f>AUXILIAR!S71</f>
        <v>X</v>
      </c>
      <c r="D77" s="2" t="str">
        <f t="shared" ref="D77:D140" si="11">IF(C77="X","X",IF(COUNTIF($C$12:$C$165,C77)&gt;1,"REP",""))</f>
        <v>X</v>
      </c>
      <c r="E77" s="2" t="str">
        <f t="shared" si="8"/>
        <v>X</v>
      </c>
      <c r="F77" s="2" t="str">
        <f t="shared" si="5"/>
        <v/>
      </c>
      <c r="G77" s="14" t="str">
        <f>IF(C77=10,SUMIF('GASTOS PERSONAL DEL PROYECTO'!$C$8:$C$157,1,'GASTOS PERSONAL DEL PROYECTO'!$I$8:$I$157),IF(C77=20,SUMIF('GASTOS PERSONAL DEL PROYECTO'!$C$8:$C$157,2,'GASTOS PERSONAL DEL PROYECTO'!$I$8:$I$157),IF(C77=30,SUMIF('GASTOS PERSONAL DEL PROYECTO'!$C$8:$C$157,3,'GASTOS PERSONAL DEL PROYECTO'!$I$8:$I$157),IF(C77=40,SUMIF('GASTOS PERSONAL DEL PROYECTO'!$C$8:$C$157,4,'GASTOS PERSONAL DEL PROYECTO'!$I$8:$I$157),""))))</f>
        <v/>
      </c>
      <c r="H77" s="15" t="str">
        <f t="shared" si="9"/>
        <v/>
      </c>
      <c r="I77" s="9" t="str">
        <f>IF(H77&lt;&gt;"",SUMIF('GASTOS PERSONAL DEL PROYECTO'!$B$8:$B$157,C77,'GASTOS PERSONAL DEL PROYECTO'!$I$8:$I$157),"")</f>
        <v/>
      </c>
      <c r="J77" s="15" t="str">
        <f t="shared" si="10"/>
        <v/>
      </c>
      <c r="K77" s="9" t="str">
        <f>IF(J77="","",VLOOKUP(B77,AUXILIAR!$F$10:$G$159,2,FALSE))</f>
        <v/>
      </c>
    </row>
    <row r="78" spans="2:11" ht="15" customHeight="1" x14ac:dyDescent="0.25">
      <c r="B78" s="2" t="str">
        <f>AUXILIAR!R72</f>
        <v>X</v>
      </c>
      <c r="C78" s="2" t="str">
        <f>AUXILIAR!S72</f>
        <v>X</v>
      </c>
      <c r="D78" s="2" t="str">
        <f t="shared" si="11"/>
        <v>X</v>
      </c>
      <c r="E78" s="2" t="str">
        <f t="shared" si="8"/>
        <v>X</v>
      </c>
      <c r="F78" s="2" t="str">
        <f t="shared" si="5"/>
        <v/>
      </c>
      <c r="G78" s="14" t="str">
        <f>IF(C78=10,SUMIF('GASTOS PERSONAL DEL PROYECTO'!$C$8:$C$157,1,'GASTOS PERSONAL DEL PROYECTO'!$I$8:$I$157),IF(C78=20,SUMIF('GASTOS PERSONAL DEL PROYECTO'!$C$8:$C$157,2,'GASTOS PERSONAL DEL PROYECTO'!$I$8:$I$157),IF(C78=30,SUMIF('GASTOS PERSONAL DEL PROYECTO'!$C$8:$C$157,3,'GASTOS PERSONAL DEL PROYECTO'!$I$8:$I$157),IF(C78=40,SUMIF('GASTOS PERSONAL DEL PROYECTO'!$C$8:$C$157,4,'GASTOS PERSONAL DEL PROYECTO'!$I$8:$I$157),""))))</f>
        <v/>
      </c>
      <c r="H78" s="15" t="str">
        <f t="shared" si="9"/>
        <v/>
      </c>
      <c r="I78" s="9" t="str">
        <f>IF(H78&lt;&gt;"",SUMIF('GASTOS PERSONAL DEL PROYECTO'!$B$8:$B$157,C78,'GASTOS PERSONAL DEL PROYECTO'!$I$8:$I$157),"")</f>
        <v/>
      </c>
      <c r="J78" s="15" t="str">
        <f t="shared" si="10"/>
        <v/>
      </c>
      <c r="K78" s="9" t="str">
        <f>IF(J78="","",VLOOKUP(B78,AUXILIAR!$F$10:$G$159,2,FALSE))</f>
        <v/>
      </c>
    </row>
    <row r="79" spans="2:11" ht="15" customHeight="1" x14ac:dyDescent="0.25">
      <c r="B79" s="2" t="str">
        <f>AUXILIAR!R73</f>
        <v>X</v>
      </c>
      <c r="C79" s="2" t="str">
        <f>AUXILIAR!S73</f>
        <v>X</v>
      </c>
      <c r="D79" s="2" t="str">
        <f t="shared" si="11"/>
        <v>X</v>
      </c>
      <c r="E79" s="2" t="str">
        <f t="shared" si="8"/>
        <v>X</v>
      </c>
      <c r="F79" s="2" t="str">
        <f t="shared" si="5"/>
        <v/>
      </c>
      <c r="G79" s="14" t="str">
        <f>IF(C79=10,SUMIF('GASTOS PERSONAL DEL PROYECTO'!$C$8:$C$157,1,'GASTOS PERSONAL DEL PROYECTO'!$I$8:$I$157),IF(C79=20,SUMIF('GASTOS PERSONAL DEL PROYECTO'!$C$8:$C$157,2,'GASTOS PERSONAL DEL PROYECTO'!$I$8:$I$157),IF(C79=30,SUMIF('GASTOS PERSONAL DEL PROYECTO'!$C$8:$C$157,3,'GASTOS PERSONAL DEL PROYECTO'!$I$8:$I$157),IF(C79=40,SUMIF('GASTOS PERSONAL DEL PROYECTO'!$C$8:$C$157,4,'GASTOS PERSONAL DEL PROYECTO'!$I$8:$I$157),""))))</f>
        <v/>
      </c>
      <c r="H79" s="15" t="str">
        <f t="shared" si="9"/>
        <v/>
      </c>
      <c r="I79" s="9" t="str">
        <f>IF(H79&lt;&gt;"",SUMIF('GASTOS PERSONAL DEL PROYECTO'!$B$8:$B$157,C79,'GASTOS PERSONAL DEL PROYECTO'!$I$8:$I$157),"")</f>
        <v/>
      </c>
      <c r="J79" s="15" t="str">
        <f t="shared" si="10"/>
        <v/>
      </c>
      <c r="K79" s="9" t="str">
        <f>IF(J79="","",VLOOKUP(B79,AUXILIAR!$F$10:$G$159,2,FALSE))</f>
        <v/>
      </c>
    </row>
    <row r="80" spans="2:11" ht="15" customHeight="1" x14ac:dyDescent="0.25">
      <c r="B80" s="2" t="str">
        <f>AUXILIAR!R74</f>
        <v>X</v>
      </c>
      <c r="C80" s="2" t="str">
        <f>AUXILIAR!S74</f>
        <v>X</v>
      </c>
      <c r="D80" s="2" t="str">
        <f t="shared" si="11"/>
        <v>X</v>
      </c>
      <c r="E80" s="2" t="str">
        <f t="shared" si="8"/>
        <v>X</v>
      </c>
      <c r="F80" s="2" t="str">
        <f t="shared" si="5"/>
        <v/>
      </c>
      <c r="G80" s="14" t="str">
        <f>IF(C80=10,SUMIF('GASTOS PERSONAL DEL PROYECTO'!$C$8:$C$157,1,'GASTOS PERSONAL DEL PROYECTO'!$I$8:$I$157),IF(C80=20,SUMIF('GASTOS PERSONAL DEL PROYECTO'!$C$8:$C$157,2,'GASTOS PERSONAL DEL PROYECTO'!$I$8:$I$157),IF(C80=30,SUMIF('GASTOS PERSONAL DEL PROYECTO'!$C$8:$C$157,3,'GASTOS PERSONAL DEL PROYECTO'!$I$8:$I$157),IF(C80=40,SUMIF('GASTOS PERSONAL DEL PROYECTO'!$C$8:$C$157,4,'GASTOS PERSONAL DEL PROYECTO'!$I$8:$I$157),""))))</f>
        <v/>
      </c>
      <c r="H80" s="15" t="str">
        <f t="shared" si="9"/>
        <v/>
      </c>
      <c r="I80" s="9" t="str">
        <f>IF(H80&lt;&gt;"",SUMIF('GASTOS PERSONAL DEL PROYECTO'!$B$8:$B$157,C80,'GASTOS PERSONAL DEL PROYECTO'!$I$8:$I$157),"")</f>
        <v/>
      </c>
      <c r="J80" s="15" t="str">
        <f t="shared" si="10"/>
        <v/>
      </c>
      <c r="K80" s="9" t="str">
        <f>IF(J80="","",VLOOKUP(B80,AUXILIAR!$F$10:$G$159,2,FALSE))</f>
        <v/>
      </c>
    </row>
    <row r="81" spans="2:11" ht="15" customHeight="1" x14ac:dyDescent="0.25">
      <c r="B81" s="2" t="str">
        <f>AUXILIAR!R75</f>
        <v>X</v>
      </c>
      <c r="C81" s="2" t="str">
        <f>AUXILIAR!S75</f>
        <v>X</v>
      </c>
      <c r="D81" s="2" t="str">
        <f t="shared" si="11"/>
        <v>X</v>
      </c>
      <c r="E81" s="2" t="str">
        <f t="shared" si="8"/>
        <v>X</v>
      </c>
      <c r="F81" s="2" t="str">
        <f t="shared" si="5"/>
        <v/>
      </c>
      <c r="G81" s="14" t="str">
        <f>IF(C81=10,SUMIF('GASTOS PERSONAL DEL PROYECTO'!$C$8:$C$157,1,'GASTOS PERSONAL DEL PROYECTO'!$I$8:$I$157),IF(C81=20,SUMIF('GASTOS PERSONAL DEL PROYECTO'!$C$8:$C$157,2,'GASTOS PERSONAL DEL PROYECTO'!$I$8:$I$157),IF(C81=30,SUMIF('GASTOS PERSONAL DEL PROYECTO'!$C$8:$C$157,3,'GASTOS PERSONAL DEL PROYECTO'!$I$8:$I$157),IF(C81=40,SUMIF('GASTOS PERSONAL DEL PROYECTO'!$C$8:$C$157,4,'GASTOS PERSONAL DEL PROYECTO'!$I$8:$I$157),""))))</f>
        <v/>
      </c>
      <c r="H81" s="15" t="str">
        <f t="shared" si="9"/>
        <v/>
      </c>
      <c r="I81" s="9" t="str">
        <f>IF(H81&lt;&gt;"",SUMIF('GASTOS PERSONAL DEL PROYECTO'!$B$8:$B$157,C81,'GASTOS PERSONAL DEL PROYECTO'!$I$8:$I$157),"")</f>
        <v/>
      </c>
      <c r="J81" s="15" t="str">
        <f t="shared" si="10"/>
        <v/>
      </c>
      <c r="K81" s="9" t="str">
        <f>IF(J81="","",VLOOKUP(B81,AUXILIAR!$F$10:$G$159,2,FALSE))</f>
        <v/>
      </c>
    </row>
    <row r="82" spans="2:11" ht="15" customHeight="1" x14ac:dyDescent="0.25">
      <c r="B82" s="2" t="str">
        <f>AUXILIAR!R76</f>
        <v>X</v>
      </c>
      <c r="C82" s="2" t="str">
        <f>AUXILIAR!S76</f>
        <v>X</v>
      </c>
      <c r="D82" s="2" t="str">
        <f t="shared" si="11"/>
        <v>X</v>
      </c>
      <c r="E82" s="2" t="str">
        <f t="shared" si="8"/>
        <v>X</v>
      </c>
      <c r="F82" s="2" t="str">
        <f t="shared" si="5"/>
        <v/>
      </c>
      <c r="G82" s="14" t="str">
        <f>IF(C82=10,SUMIF('GASTOS PERSONAL DEL PROYECTO'!$C$8:$C$157,1,'GASTOS PERSONAL DEL PROYECTO'!$I$8:$I$157),IF(C82=20,SUMIF('GASTOS PERSONAL DEL PROYECTO'!$C$8:$C$157,2,'GASTOS PERSONAL DEL PROYECTO'!$I$8:$I$157),IF(C82=30,SUMIF('GASTOS PERSONAL DEL PROYECTO'!$C$8:$C$157,3,'GASTOS PERSONAL DEL PROYECTO'!$I$8:$I$157),IF(C82=40,SUMIF('GASTOS PERSONAL DEL PROYECTO'!$C$8:$C$157,4,'GASTOS PERSONAL DEL PROYECTO'!$I$8:$I$157),""))))</f>
        <v/>
      </c>
      <c r="H82" s="15" t="str">
        <f t="shared" si="9"/>
        <v/>
      </c>
      <c r="I82" s="9" t="str">
        <f>IF(H82&lt;&gt;"",SUMIF('GASTOS PERSONAL DEL PROYECTO'!$B$8:$B$157,C82,'GASTOS PERSONAL DEL PROYECTO'!$I$8:$I$157),"")</f>
        <v/>
      </c>
      <c r="J82" s="15" t="str">
        <f t="shared" si="10"/>
        <v/>
      </c>
      <c r="K82" s="9" t="str">
        <f>IF(J82="","",VLOOKUP(B82,AUXILIAR!$F$10:$G$159,2,FALSE))</f>
        <v/>
      </c>
    </row>
    <row r="83" spans="2:11" ht="15" customHeight="1" x14ac:dyDescent="0.25">
      <c r="B83" s="2" t="str">
        <f>AUXILIAR!R77</f>
        <v>X</v>
      </c>
      <c r="C83" s="2" t="str">
        <f>AUXILIAR!S77</f>
        <v>X</v>
      </c>
      <c r="D83" s="2" t="str">
        <f t="shared" si="11"/>
        <v>X</v>
      </c>
      <c r="E83" s="2" t="str">
        <f t="shared" si="8"/>
        <v>X</v>
      </c>
      <c r="F83" s="2" t="str">
        <f t="shared" si="5"/>
        <v/>
      </c>
      <c r="G83" s="14" t="str">
        <f>IF(C83=10,SUMIF('GASTOS PERSONAL DEL PROYECTO'!$C$8:$C$157,1,'GASTOS PERSONAL DEL PROYECTO'!$I$8:$I$157),IF(C83=20,SUMIF('GASTOS PERSONAL DEL PROYECTO'!$C$8:$C$157,2,'GASTOS PERSONAL DEL PROYECTO'!$I$8:$I$157),IF(C83=30,SUMIF('GASTOS PERSONAL DEL PROYECTO'!$C$8:$C$157,3,'GASTOS PERSONAL DEL PROYECTO'!$I$8:$I$157),IF(C83=40,SUMIF('GASTOS PERSONAL DEL PROYECTO'!$C$8:$C$157,4,'GASTOS PERSONAL DEL PROYECTO'!$I$8:$I$157),""))))</f>
        <v/>
      </c>
      <c r="H83" s="15" t="str">
        <f t="shared" si="9"/>
        <v/>
      </c>
      <c r="I83" s="9" t="str">
        <f>IF(H83&lt;&gt;"",SUMIF('GASTOS PERSONAL DEL PROYECTO'!$B$8:$B$157,C83,'GASTOS PERSONAL DEL PROYECTO'!$I$8:$I$157),"")</f>
        <v/>
      </c>
      <c r="J83" s="15" t="str">
        <f t="shared" si="10"/>
        <v/>
      </c>
      <c r="K83" s="9" t="str">
        <f>IF(J83="","",VLOOKUP(B83,AUXILIAR!$F$10:$G$159,2,FALSE))</f>
        <v/>
      </c>
    </row>
    <row r="84" spans="2:11" ht="15" customHeight="1" x14ac:dyDescent="0.25">
      <c r="B84" s="2" t="str">
        <f>AUXILIAR!R78</f>
        <v>X</v>
      </c>
      <c r="C84" s="2" t="str">
        <f>AUXILIAR!S78</f>
        <v>X</v>
      </c>
      <c r="D84" s="2" t="str">
        <f t="shared" si="11"/>
        <v>X</v>
      </c>
      <c r="E84" s="2" t="str">
        <f t="shared" si="8"/>
        <v>X</v>
      </c>
      <c r="F84" s="2" t="str">
        <f t="shared" si="5"/>
        <v/>
      </c>
      <c r="G84" s="14" t="str">
        <f>IF(C84=10,SUMIF('GASTOS PERSONAL DEL PROYECTO'!$C$8:$C$157,1,'GASTOS PERSONAL DEL PROYECTO'!$I$8:$I$157),IF(C84=20,SUMIF('GASTOS PERSONAL DEL PROYECTO'!$C$8:$C$157,2,'GASTOS PERSONAL DEL PROYECTO'!$I$8:$I$157),IF(C84=30,SUMIF('GASTOS PERSONAL DEL PROYECTO'!$C$8:$C$157,3,'GASTOS PERSONAL DEL PROYECTO'!$I$8:$I$157),IF(C84=40,SUMIF('GASTOS PERSONAL DEL PROYECTO'!$C$8:$C$157,4,'GASTOS PERSONAL DEL PROYECTO'!$I$8:$I$157),""))))</f>
        <v/>
      </c>
      <c r="H84" s="15" t="str">
        <f t="shared" si="9"/>
        <v/>
      </c>
      <c r="I84" s="9" t="str">
        <f>IF(H84&lt;&gt;"",SUMIF('GASTOS PERSONAL DEL PROYECTO'!$B$8:$B$157,C84,'GASTOS PERSONAL DEL PROYECTO'!$I$8:$I$157),"")</f>
        <v/>
      </c>
      <c r="J84" s="15" t="str">
        <f t="shared" si="10"/>
        <v/>
      </c>
      <c r="K84" s="9" t="str">
        <f>IF(J84="","",VLOOKUP(B84,AUXILIAR!$F$10:$G$159,2,FALSE))</f>
        <v/>
      </c>
    </row>
    <row r="85" spans="2:11" ht="15" customHeight="1" x14ac:dyDescent="0.25">
      <c r="B85" s="2" t="str">
        <f>AUXILIAR!R79</f>
        <v>X</v>
      </c>
      <c r="C85" s="2" t="str">
        <f>AUXILIAR!S79</f>
        <v>X</v>
      </c>
      <c r="D85" s="2" t="str">
        <f t="shared" si="11"/>
        <v>X</v>
      </c>
      <c r="E85" s="2" t="str">
        <f t="shared" si="8"/>
        <v>X</v>
      </c>
      <c r="F85" s="2" t="str">
        <f t="shared" si="5"/>
        <v/>
      </c>
      <c r="G85" s="14" t="str">
        <f>IF(C85=10,SUMIF('GASTOS PERSONAL DEL PROYECTO'!$C$8:$C$157,1,'GASTOS PERSONAL DEL PROYECTO'!$I$8:$I$157),IF(C85=20,SUMIF('GASTOS PERSONAL DEL PROYECTO'!$C$8:$C$157,2,'GASTOS PERSONAL DEL PROYECTO'!$I$8:$I$157),IF(C85=30,SUMIF('GASTOS PERSONAL DEL PROYECTO'!$C$8:$C$157,3,'GASTOS PERSONAL DEL PROYECTO'!$I$8:$I$157),IF(C85=40,SUMIF('GASTOS PERSONAL DEL PROYECTO'!$C$8:$C$157,4,'GASTOS PERSONAL DEL PROYECTO'!$I$8:$I$157),""))))</f>
        <v/>
      </c>
      <c r="H85" s="15" t="str">
        <f t="shared" si="9"/>
        <v/>
      </c>
      <c r="I85" s="9" t="str">
        <f>IF(H85&lt;&gt;"",SUMIF('GASTOS PERSONAL DEL PROYECTO'!$B$8:$B$157,C85,'GASTOS PERSONAL DEL PROYECTO'!$I$8:$I$157),"")</f>
        <v/>
      </c>
      <c r="J85" s="15" t="str">
        <f t="shared" si="10"/>
        <v/>
      </c>
      <c r="K85" s="9" t="str">
        <f>IF(J85="","",VLOOKUP(B85,AUXILIAR!$F$10:$G$159,2,FALSE))</f>
        <v/>
      </c>
    </row>
    <row r="86" spans="2:11" ht="15" customHeight="1" x14ac:dyDescent="0.25">
      <c r="B86" s="2" t="str">
        <f>AUXILIAR!R80</f>
        <v>X</v>
      </c>
      <c r="C86" s="2" t="str">
        <f>AUXILIAR!S80</f>
        <v>X</v>
      </c>
      <c r="D86" s="2" t="str">
        <f t="shared" si="11"/>
        <v>X</v>
      </c>
      <c r="E86" s="2" t="str">
        <f t="shared" si="8"/>
        <v>X</v>
      </c>
      <c r="F86" s="2" t="str">
        <f t="shared" si="5"/>
        <v/>
      </c>
      <c r="G86" s="14" t="str">
        <f>IF(C86=10,SUMIF('GASTOS PERSONAL DEL PROYECTO'!$C$8:$C$157,1,'GASTOS PERSONAL DEL PROYECTO'!$I$8:$I$157),IF(C86=20,SUMIF('GASTOS PERSONAL DEL PROYECTO'!$C$8:$C$157,2,'GASTOS PERSONAL DEL PROYECTO'!$I$8:$I$157),IF(C86=30,SUMIF('GASTOS PERSONAL DEL PROYECTO'!$C$8:$C$157,3,'GASTOS PERSONAL DEL PROYECTO'!$I$8:$I$157),IF(C86=40,SUMIF('GASTOS PERSONAL DEL PROYECTO'!$C$8:$C$157,4,'GASTOS PERSONAL DEL PROYECTO'!$I$8:$I$157),""))))</f>
        <v/>
      </c>
      <c r="H86" s="15" t="str">
        <f t="shared" si="9"/>
        <v/>
      </c>
      <c r="I86" s="9" t="str">
        <f>IF(H86&lt;&gt;"",SUMIF('GASTOS PERSONAL DEL PROYECTO'!$B$8:$B$157,C86,'GASTOS PERSONAL DEL PROYECTO'!$I$8:$I$157),"")</f>
        <v/>
      </c>
      <c r="J86" s="15" t="str">
        <f t="shared" si="10"/>
        <v/>
      </c>
      <c r="K86" s="9" t="str">
        <f>IF(J86="","",VLOOKUP(B86,AUXILIAR!$F$10:$G$159,2,FALSE))</f>
        <v/>
      </c>
    </row>
    <row r="87" spans="2:11" ht="15" customHeight="1" x14ac:dyDescent="0.25">
      <c r="B87" s="2" t="str">
        <f>AUXILIAR!R81</f>
        <v>X</v>
      </c>
      <c r="C87" s="2" t="str">
        <f>AUXILIAR!S81</f>
        <v>X</v>
      </c>
      <c r="D87" s="2" t="str">
        <f t="shared" si="11"/>
        <v>X</v>
      </c>
      <c r="E87" s="2" t="str">
        <f t="shared" si="8"/>
        <v>X</v>
      </c>
      <c r="F87" s="2" t="str">
        <f t="shared" si="5"/>
        <v/>
      </c>
      <c r="G87" s="14" t="str">
        <f>IF(C87=10,SUMIF('GASTOS PERSONAL DEL PROYECTO'!$C$8:$C$157,1,'GASTOS PERSONAL DEL PROYECTO'!$I$8:$I$157),IF(C87=20,SUMIF('GASTOS PERSONAL DEL PROYECTO'!$C$8:$C$157,2,'GASTOS PERSONAL DEL PROYECTO'!$I$8:$I$157),IF(C87=30,SUMIF('GASTOS PERSONAL DEL PROYECTO'!$C$8:$C$157,3,'GASTOS PERSONAL DEL PROYECTO'!$I$8:$I$157),IF(C87=40,SUMIF('GASTOS PERSONAL DEL PROYECTO'!$C$8:$C$157,4,'GASTOS PERSONAL DEL PROYECTO'!$I$8:$I$157),""))))</f>
        <v/>
      </c>
      <c r="H87" s="15" t="str">
        <f t="shared" si="9"/>
        <v/>
      </c>
      <c r="I87" s="9" t="str">
        <f>IF(H87&lt;&gt;"",SUMIF('GASTOS PERSONAL DEL PROYECTO'!$B$8:$B$157,C87,'GASTOS PERSONAL DEL PROYECTO'!$I$8:$I$157),"")</f>
        <v/>
      </c>
      <c r="J87" s="15" t="str">
        <f t="shared" si="10"/>
        <v/>
      </c>
      <c r="K87" s="9" t="str">
        <f>IF(J87="","",VLOOKUP(B87,AUXILIAR!$F$10:$G$159,2,FALSE))</f>
        <v/>
      </c>
    </row>
    <row r="88" spans="2:11" ht="15" customHeight="1" x14ac:dyDescent="0.25">
      <c r="B88" s="2" t="str">
        <f>AUXILIAR!R82</f>
        <v>X</v>
      </c>
      <c r="C88" s="2" t="str">
        <f>AUXILIAR!S82</f>
        <v>X</v>
      </c>
      <c r="D88" s="2" t="str">
        <f t="shared" si="11"/>
        <v>X</v>
      </c>
      <c r="E88" s="2" t="str">
        <f t="shared" si="8"/>
        <v>X</v>
      </c>
      <c r="F88" s="2" t="str">
        <f t="shared" si="5"/>
        <v/>
      </c>
      <c r="G88" s="14" t="str">
        <f>IF(C88=10,SUMIF('GASTOS PERSONAL DEL PROYECTO'!$C$8:$C$157,1,'GASTOS PERSONAL DEL PROYECTO'!$I$8:$I$157),IF(C88=20,SUMIF('GASTOS PERSONAL DEL PROYECTO'!$C$8:$C$157,2,'GASTOS PERSONAL DEL PROYECTO'!$I$8:$I$157),IF(C88=30,SUMIF('GASTOS PERSONAL DEL PROYECTO'!$C$8:$C$157,3,'GASTOS PERSONAL DEL PROYECTO'!$I$8:$I$157),IF(C88=40,SUMIF('GASTOS PERSONAL DEL PROYECTO'!$C$8:$C$157,4,'GASTOS PERSONAL DEL PROYECTO'!$I$8:$I$157),""))))</f>
        <v/>
      </c>
      <c r="H88" s="15" t="str">
        <f t="shared" si="9"/>
        <v/>
      </c>
      <c r="I88" s="9" t="str">
        <f>IF(H88&lt;&gt;"",SUMIF('GASTOS PERSONAL DEL PROYECTO'!$B$8:$B$157,C88,'GASTOS PERSONAL DEL PROYECTO'!$I$8:$I$157),"")</f>
        <v/>
      </c>
      <c r="J88" s="15" t="str">
        <f t="shared" si="10"/>
        <v/>
      </c>
      <c r="K88" s="9" t="str">
        <f>IF(J88="","",VLOOKUP(B88,AUXILIAR!$F$10:$G$159,2,FALSE))</f>
        <v/>
      </c>
    </row>
    <row r="89" spans="2:11" ht="15" customHeight="1" x14ac:dyDescent="0.25">
      <c r="B89" s="2" t="str">
        <f>AUXILIAR!R83</f>
        <v>X</v>
      </c>
      <c r="C89" s="2" t="str">
        <f>AUXILIAR!S83</f>
        <v>X</v>
      </c>
      <c r="D89" s="2" t="str">
        <f t="shared" si="11"/>
        <v>X</v>
      </c>
      <c r="E89" s="2" t="str">
        <f t="shared" si="8"/>
        <v>X</v>
      </c>
      <c r="F89" s="2" t="str">
        <f t="shared" si="5"/>
        <v/>
      </c>
      <c r="G89" s="14" t="str">
        <f>IF(C89=10,SUMIF('GASTOS PERSONAL DEL PROYECTO'!$C$8:$C$157,1,'GASTOS PERSONAL DEL PROYECTO'!$I$8:$I$157),IF(C89=20,SUMIF('GASTOS PERSONAL DEL PROYECTO'!$C$8:$C$157,2,'GASTOS PERSONAL DEL PROYECTO'!$I$8:$I$157),IF(C89=30,SUMIF('GASTOS PERSONAL DEL PROYECTO'!$C$8:$C$157,3,'GASTOS PERSONAL DEL PROYECTO'!$I$8:$I$157),IF(C89=40,SUMIF('GASTOS PERSONAL DEL PROYECTO'!$C$8:$C$157,4,'GASTOS PERSONAL DEL PROYECTO'!$I$8:$I$157),""))))</f>
        <v/>
      </c>
      <c r="H89" s="15" t="str">
        <f t="shared" si="9"/>
        <v/>
      </c>
      <c r="I89" s="9" t="str">
        <f>IF(H89&lt;&gt;"",SUMIF('GASTOS PERSONAL DEL PROYECTO'!$B$8:$B$157,C89,'GASTOS PERSONAL DEL PROYECTO'!$I$8:$I$157),"")</f>
        <v/>
      </c>
      <c r="J89" s="15" t="str">
        <f t="shared" si="10"/>
        <v/>
      </c>
      <c r="K89" s="9" t="str">
        <f>IF(J89="","",VLOOKUP(B89,AUXILIAR!$F$10:$G$159,2,FALSE))</f>
        <v/>
      </c>
    </row>
    <row r="90" spans="2:11" ht="15" customHeight="1" x14ac:dyDescent="0.25">
      <c r="B90" s="2" t="str">
        <f>AUXILIAR!R84</f>
        <v>X</v>
      </c>
      <c r="C90" s="2" t="str">
        <f>AUXILIAR!S84</f>
        <v>X</v>
      </c>
      <c r="D90" s="2" t="str">
        <f t="shared" si="11"/>
        <v>X</v>
      </c>
      <c r="E90" s="2" t="str">
        <f t="shared" si="8"/>
        <v>X</v>
      </c>
      <c r="F90" s="2" t="str">
        <f t="shared" si="5"/>
        <v/>
      </c>
      <c r="G90" s="14" t="str">
        <f>IF(C90=10,SUMIF('GASTOS PERSONAL DEL PROYECTO'!$C$8:$C$157,1,'GASTOS PERSONAL DEL PROYECTO'!$I$8:$I$157),IF(C90=20,SUMIF('GASTOS PERSONAL DEL PROYECTO'!$C$8:$C$157,2,'GASTOS PERSONAL DEL PROYECTO'!$I$8:$I$157),IF(C90=30,SUMIF('GASTOS PERSONAL DEL PROYECTO'!$C$8:$C$157,3,'GASTOS PERSONAL DEL PROYECTO'!$I$8:$I$157),IF(C90=40,SUMIF('GASTOS PERSONAL DEL PROYECTO'!$C$8:$C$157,4,'GASTOS PERSONAL DEL PROYECTO'!$I$8:$I$157),""))))</f>
        <v/>
      </c>
      <c r="H90" s="15" t="str">
        <f t="shared" si="9"/>
        <v/>
      </c>
      <c r="I90" s="9" t="str">
        <f>IF(H90&lt;&gt;"",SUMIF('GASTOS PERSONAL DEL PROYECTO'!$B$8:$B$157,C90,'GASTOS PERSONAL DEL PROYECTO'!$I$8:$I$157),"")</f>
        <v/>
      </c>
      <c r="J90" s="15" t="str">
        <f t="shared" si="10"/>
        <v/>
      </c>
      <c r="K90" s="9" t="str">
        <f>IF(J90="","",VLOOKUP(B90,AUXILIAR!$F$10:$G$159,2,FALSE))</f>
        <v/>
      </c>
    </row>
    <row r="91" spans="2:11" ht="15" customHeight="1" x14ac:dyDescent="0.25">
      <c r="B91" s="2" t="str">
        <f>AUXILIAR!R85</f>
        <v>X</v>
      </c>
      <c r="C91" s="2" t="str">
        <f>AUXILIAR!S85</f>
        <v>X</v>
      </c>
      <c r="D91" s="2" t="str">
        <f t="shared" si="11"/>
        <v>X</v>
      </c>
      <c r="E91" s="2" t="str">
        <f t="shared" si="8"/>
        <v>X</v>
      </c>
      <c r="F91" s="2" t="str">
        <f t="shared" si="5"/>
        <v/>
      </c>
      <c r="G91" s="14" t="str">
        <f>IF(C91=10,SUMIF('GASTOS PERSONAL DEL PROYECTO'!$C$8:$C$157,1,'GASTOS PERSONAL DEL PROYECTO'!$I$8:$I$157),IF(C91=20,SUMIF('GASTOS PERSONAL DEL PROYECTO'!$C$8:$C$157,2,'GASTOS PERSONAL DEL PROYECTO'!$I$8:$I$157),IF(C91=30,SUMIF('GASTOS PERSONAL DEL PROYECTO'!$C$8:$C$157,3,'GASTOS PERSONAL DEL PROYECTO'!$I$8:$I$157),IF(C91=40,SUMIF('GASTOS PERSONAL DEL PROYECTO'!$C$8:$C$157,4,'GASTOS PERSONAL DEL PROYECTO'!$I$8:$I$157),""))))</f>
        <v/>
      </c>
      <c r="H91" s="15" t="str">
        <f t="shared" si="9"/>
        <v/>
      </c>
      <c r="I91" s="9" t="str">
        <f>IF(H91&lt;&gt;"",SUMIF('GASTOS PERSONAL DEL PROYECTO'!$B$8:$B$157,C91,'GASTOS PERSONAL DEL PROYECTO'!$I$8:$I$157),"")</f>
        <v/>
      </c>
      <c r="J91" s="15" t="str">
        <f t="shared" si="10"/>
        <v/>
      </c>
      <c r="K91" s="9" t="str">
        <f>IF(J91="","",VLOOKUP(B91,AUXILIAR!$F$10:$G$159,2,FALSE))</f>
        <v/>
      </c>
    </row>
    <row r="92" spans="2:11" ht="15" customHeight="1" x14ac:dyDescent="0.25">
      <c r="B92" s="2" t="str">
        <f>AUXILIAR!R86</f>
        <v>X</v>
      </c>
      <c r="C92" s="2" t="str">
        <f>AUXILIAR!S86</f>
        <v>X</v>
      </c>
      <c r="D92" s="2" t="str">
        <f t="shared" si="11"/>
        <v>X</v>
      </c>
      <c r="E92" s="2" t="str">
        <f t="shared" si="8"/>
        <v>X</v>
      </c>
      <c r="F92" s="2" t="str">
        <f t="shared" si="5"/>
        <v/>
      </c>
      <c r="G92" s="14" t="str">
        <f>IF(C92=10,SUMIF('GASTOS PERSONAL DEL PROYECTO'!$C$8:$C$157,1,'GASTOS PERSONAL DEL PROYECTO'!$I$8:$I$157),IF(C92=20,SUMIF('GASTOS PERSONAL DEL PROYECTO'!$C$8:$C$157,2,'GASTOS PERSONAL DEL PROYECTO'!$I$8:$I$157),IF(C92=30,SUMIF('GASTOS PERSONAL DEL PROYECTO'!$C$8:$C$157,3,'GASTOS PERSONAL DEL PROYECTO'!$I$8:$I$157),IF(C92=40,SUMIF('GASTOS PERSONAL DEL PROYECTO'!$C$8:$C$157,4,'GASTOS PERSONAL DEL PROYECTO'!$I$8:$I$157),""))))</f>
        <v/>
      </c>
      <c r="H92" s="15" t="str">
        <f t="shared" si="9"/>
        <v/>
      </c>
      <c r="I92" s="9" t="str">
        <f>IF(H92&lt;&gt;"",SUMIF('GASTOS PERSONAL DEL PROYECTO'!$B$8:$B$157,C92,'GASTOS PERSONAL DEL PROYECTO'!$I$8:$I$157),"")</f>
        <v/>
      </c>
      <c r="J92" s="15" t="str">
        <f t="shared" si="10"/>
        <v/>
      </c>
      <c r="K92" s="9" t="str">
        <f>IF(J92="","",VLOOKUP(B92,AUXILIAR!$F$10:$G$159,2,FALSE))</f>
        <v/>
      </c>
    </row>
    <row r="93" spans="2:11" ht="15" customHeight="1" x14ac:dyDescent="0.25">
      <c r="B93" s="2" t="str">
        <f>AUXILIAR!R87</f>
        <v>X</v>
      </c>
      <c r="C93" s="2" t="str">
        <f>AUXILIAR!S87</f>
        <v>X</v>
      </c>
      <c r="D93" s="2" t="str">
        <f t="shared" si="11"/>
        <v>X</v>
      </c>
      <c r="E93" s="2" t="str">
        <f t="shared" si="8"/>
        <v>X</v>
      </c>
      <c r="F93" s="2" t="str">
        <f t="shared" si="5"/>
        <v/>
      </c>
      <c r="G93" s="14" t="str">
        <f>IF(C93=10,SUMIF('GASTOS PERSONAL DEL PROYECTO'!$C$8:$C$157,1,'GASTOS PERSONAL DEL PROYECTO'!$I$8:$I$157),IF(C93=20,SUMIF('GASTOS PERSONAL DEL PROYECTO'!$C$8:$C$157,2,'GASTOS PERSONAL DEL PROYECTO'!$I$8:$I$157),IF(C93=30,SUMIF('GASTOS PERSONAL DEL PROYECTO'!$C$8:$C$157,3,'GASTOS PERSONAL DEL PROYECTO'!$I$8:$I$157),IF(C93=40,SUMIF('GASTOS PERSONAL DEL PROYECTO'!$C$8:$C$157,4,'GASTOS PERSONAL DEL PROYECTO'!$I$8:$I$157),""))))</f>
        <v/>
      </c>
      <c r="H93" s="15" t="str">
        <f t="shared" si="9"/>
        <v/>
      </c>
      <c r="I93" s="9" t="str">
        <f>IF(H93&lt;&gt;"",SUMIF('GASTOS PERSONAL DEL PROYECTO'!$B$8:$B$157,C93,'GASTOS PERSONAL DEL PROYECTO'!$I$8:$I$157),"")</f>
        <v/>
      </c>
      <c r="J93" s="15" t="str">
        <f t="shared" si="10"/>
        <v/>
      </c>
      <c r="K93" s="9" t="str">
        <f>IF(J93="","",VLOOKUP(B93,AUXILIAR!$F$10:$G$159,2,FALSE))</f>
        <v/>
      </c>
    </row>
    <row r="94" spans="2:11" ht="15" customHeight="1" x14ac:dyDescent="0.25">
      <c r="B94" s="2" t="str">
        <f>AUXILIAR!R88</f>
        <v>X</v>
      </c>
      <c r="C94" s="2" t="str">
        <f>AUXILIAR!S88</f>
        <v>X</v>
      </c>
      <c r="D94" s="2" t="str">
        <f t="shared" si="11"/>
        <v>X</v>
      </c>
      <c r="E94" s="2" t="str">
        <f t="shared" si="8"/>
        <v>X</v>
      </c>
      <c r="F94" s="2" t="str">
        <f t="shared" si="5"/>
        <v/>
      </c>
      <c r="G94" s="14" t="str">
        <f>IF(C94=10,SUMIF('GASTOS PERSONAL DEL PROYECTO'!$C$8:$C$157,1,'GASTOS PERSONAL DEL PROYECTO'!$I$8:$I$157),IF(C94=20,SUMIF('GASTOS PERSONAL DEL PROYECTO'!$C$8:$C$157,2,'GASTOS PERSONAL DEL PROYECTO'!$I$8:$I$157),IF(C94=30,SUMIF('GASTOS PERSONAL DEL PROYECTO'!$C$8:$C$157,3,'GASTOS PERSONAL DEL PROYECTO'!$I$8:$I$157),IF(C94=40,SUMIF('GASTOS PERSONAL DEL PROYECTO'!$C$8:$C$157,4,'GASTOS PERSONAL DEL PROYECTO'!$I$8:$I$157),""))))</f>
        <v/>
      </c>
      <c r="H94" s="15" t="str">
        <f t="shared" si="9"/>
        <v/>
      </c>
      <c r="I94" s="9" t="str">
        <f>IF(H94&lt;&gt;"",SUMIF('GASTOS PERSONAL DEL PROYECTO'!$B$8:$B$157,C94,'GASTOS PERSONAL DEL PROYECTO'!$I$8:$I$157),"")</f>
        <v/>
      </c>
      <c r="J94" s="15" t="str">
        <f t="shared" si="10"/>
        <v/>
      </c>
      <c r="K94" s="9" t="str">
        <f>IF(J94="","",VLOOKUP(B94,AUXILIAR!$F$10:$G$159,2,FALSE))</f>
        <v/>
      </c>
    </row>
    <row r="95" spans="2:11" ht="15" customHeight="1" x14ac:dyDescent="0.25">
      <c r="B95" s="2" t="str">
        <f>AUXILIAR!R89</f>
        <v>X</v>
      </c>
      <c r="C95" s="2" t="str">
        <f>AUXILIAR!S89</f>
        <v>X</v>
      </c>
      <c r="D95" s="2" t="str">
        <f t="shared" si="11"/>
        <v>X</v>
      </c>
      <c r="E95" s="2" t="str">
        <f t="shared" si="8"/>
        <v>X</v>
      </c>
      <c r="F95" s="2" t="str">
        <f t="shared" si="5"/>
        <v/>
      </c>
      <c r="G95" s="14" t="str">
        <f>IF(C95=10,SUMIF('GASTOS PERSONAL DEL PROYECTO'!$C$8:$C$157,1,'GASTOS PERSONAL DEL PROYECTO'!$I$8:$I$157),IF(C95=20,SUMIF('GASTOS PERSONAL DEL PROYECTO'!$C$8:$C$157,2,'GASTOS PERSONAL DEL PROYECTO'!$I$8:$I$157),IF(C95=30,SUMIF('GASTOS PERSONAL DEL PROYECTO'!$C$8:$C$157,3,'GASTOS PERSONAL DEL PROYECTO'!$I$8:$I$157),IF(C95=40,SUMIF('GASTOS PERSONAL DEL PROYECTO'!$C$8:$C$157,4,'GASTOS PERSONAL DEL PROYECTO'!$I$8:$I$157),""))))</f>
        <v/>
      </c>
      <c r="H95" s="15" t="str">
        <f t="shared" si="9"/>
        <v/>
      </c>
      <c r="I95" s="9" t="str">
        <f>IF(H95&lt;&gt;"",SUMIF('GASTOS PERSONAL DEL PROYECTO'!$B$8:$B$157,C95,'GASTOS PERSONAL DEL PROYECTO'!$I$8:$I$157),"")</f>
        <v/>
      </c>
      <c r="J95" s="15" t="str">
        <f t="shared" si="10"/>
        <v/>
      </c>
      <c r="K95" s="9" t="str">
        <f>IF(J95="","",VLOOKUP(B95,AUXILIAR!$F$10:$G$159,2,FALSE))</f>
        <v/>
      </c>
    </row>
    <row r="96" spans="2:11" ht="15" customHeight="1" x14ac:dyDescent="0.25">
      <c r="B96" s="2" t="str">
        <f>AUXILIAR!R90</f>
        <v>X</v>
      </c>
      <c r="C96" s="2" t="str">
        <f>AUXILIAR!S90</f>
        <v>X</v>
      </c>
      <c r="D96" s="2" t="str">
        <f t="shared" si="11"/>
        <v>X</v>
      </c>
      <c r="E96" s="2" t="str">
        <f t="shared" si="8"/>
        <v>X</v>
      </c>
      <c r="F96" s="2" t="str">
        <f t="shared" si="5"/>
        <v/>
      </c>
      <c r="G96" s="14" t="str">
        <f>IF(C96=10,SUMIF('GASTOS PERSONAL DEL PROYECTO'!$C$8:$C$157,1,'GASTOS PERSONAL DEL PROYECTO'!$I$8:$I$157),IF(C96=20,SUMIF('GASTOS PERSONAL DEL PROYECTO'!$C$8:$C$157,2,'GASTOS PERSONAL DEL PROYECTO'!$I$8:$I$157),IF(C96=30,SUMIF('GASTOS PERSONAL DEL PROYECTO'!$C$8:$C$157,3,'GASTOS PERSONAL DEL PROYECTO'!$I$8:$I$157),IF(C96=40,SUMIF('GASTOS PERSONAL DEL PROYECTO'!$C$8:$C$157,4,'GASTOS PERSONAL DEL PROYECTO'!$I$8:$I$157),""))))</f>
        <v/>
      </c>
      <c r="H96" s="15" t="str">
        <f t="shared" si="9"/>
        <v/>
      </c>
      <c r="I96" s="9" t="str">
        <f>IF(H96&lt;&gt;"",SUMIF('GASTOS PERSONAL DEL PROYECTO'!$B$8:$B$157,C96,'GASTOS PERSONAL DEL PROYECTO'!$I$8:$I$157),"")</f>
        <v/>
      </c>
      <c r="J96" s="15" t="str">
        <f t="shared" si="10"/>
        <v/>
      </c>
      <c r="K96" s="9" t="str">
        <f>IF(J96="","",VLOOKUP(B96,AUXILIAR!$F$10:$G$159,2,FALSE))</f>
        <v/>
      </c>
    </row>
    <row r="97" spans="2:11" ht="15" customHeight="1" x14ac:dyDescent="0.25">
      <c r="B97" s="2" t="str">
        <f>AUXILIAR!R91</f>
        <v>X</v>
      </c>
      <c r="C97" s="2" t="str">
        <f>AUXILIAR!S91</f>
        <v>X</v>
      </c>
      <c r="D97" s="2" t="str">
        <f t="shared" si="11"/>
        <v>X</v>
      </c>
      <c r="E97" s="2" t="str">
        <f t="shared" si="8"/>
        <v>X</v>
      </c>
      <c r="F97" s="2" t="str">
        <f t="shared" si="5"/>
        <v/>
      </c>
      <c r="G97" s="14" t="str">
        <f>IF(C97=10,SUMIF('GASTOS PERSONAL DEL PROYECTO'!$C$8:$C$157,1,'GASTOS PERSONAL DEL PROYECTO'!$I$8:$I$157),IF(C97=20,SUMIF('GASTOS PERSONAL DEL PROYECTO'!$C$8:$C$157,2,'GASTOS PERSONAL DEL PROYECTO'!$I$8:$I$157),IF(C97=30,SUMIF('GASTOS PERSONAL DEL PROYECTO'!$C$8:$C$157,3,'GASTOS PERSONAL DEL PROYECTO'!$I$8:$I$157),IF(C97=40,SUMIF('GASTOS PERSONAL DEL PROYECTO'!$C$8:$C$157,4,'GASTOS PERSONAL DEL PROYECTO'!$I$8:$I$157),""))))</f>
        <v/>
      </c>
      <c r="H97" s="15" t="str">
        <f t="shared" si="9"/>
        <v/>
      </c>
      <c r="I97" s="9" t="str">
        <f>IF(H97&lt;&gt;"",SUMIF('GASTOS PERSONAL DEL PROYECTO'!$B$8:$B$157,C97,'GASTOS PERSONAL DEL PROYECTO'!$I$8:$I$157),"")</f>
        <v/>
      </c>
      <c r="J97" s="15" t="str">
        <f t="shared" si="10"/>
        <v/>
      </c>
      <c r="K97" s="9" t="str">
        <f>IF(J97="","",VLOOKUP(B97,AUXILIAR!$F$10:$G$159,2,FALSE))</f>
        <v/>
      </c>
    </row>
    <row r="98" spans="2:11" ht="15" customHeight="1" x14ac:dyDescent="0.25">
      <c r="B98" s="2" t="str">
        <f>AUXILIAR!R92</f>
        <v>X</v>
      </c>
      <c r="C98" s="2" t="str">
        <f>AUXILIAR!S92</f>
        <v>X</v>
      </c>
      <c r="D98" s="2" t="str">
        <f t="shared" si="11"/>
        <v>X</v>
      </c>
      <c r="E98" s="2" t="str">
        <f t="shared" si="8"/>
        <v>X</v>
      </c>
      <c r="F98" s="2" t="str">
        <f t="shared" si="5"/>
        <v/>
      </c>
      <c r="G98" s="14" t="str">
        <f>IF(C98=10,SUMIF('GASTOS PERSONAL DEL PROYECTO'!$C$8:$C$157,1,'GASTOS PERSONAL DEL PROYECTO'!$I$8:$I$157),IF(C98=20,SUMIF('GASTOS PERSONAL DEL PROYECTO'!$C$8:$C$157,2,'GASTOS PERSONAL DEL PROYECTO'!$I$8:$I$157),IF(C98=30,SUMIF('GASTOS PERSONAL DEL PROYECTO'!$C$8:$C$157,3,'GASTOS PERSONAL DEL PROYECTO'!$I$8:$I$157),IF(C98=40,SUMIF('GASTOS PERSONAL DEL PROYECTO'!$C$8:$C$157,4,'GASTOS PERSONAL DEL PROYECTO'!$I$8:$I$157),""))))</f>
        <v/>
      </c>
      <c r="H98" s="15" t="str">
        <f t="shared" si="9"/>
        <v/>
      </c>
      <c r="I98" s="9" t="str">
        <f>IF(H98&lt;&gt;"",SUMIF('GASTOS PERSONAL DEL PROYECTO'!$B$8:$B$157,C98,'GASTOS PERSONAL DEL PROYECTO'!$I$8:$I$157),"")</f>
        <v/>
      </c>
      <c r="J98" s="15" t="str">
        <f t="shared" si="10"/>
        <v/>
      </c>
      <c r="K98" s="9" t="str">
        <f>IF(J98="","",VLOOKUP(B98,AUXILIAR!$F$10:$G$159,2,FALSE))</f>
        <v/>
      </c>
    </row>
    <row r="99" spans="2:11" ht="15" customHeight="1" x14ac:dyDescent="0.25">
      <c r="B99" s="2" t="str">
        <f>AUXILIAR!R93</f>
        <v>X</v>
      </c>
      <c r="C99" s="2" t="str">
        <f>AUXILIAR!S93</f>
        <v>X</v>
      </c>
      <c r="D99" s="2" t="str">
        <f t="shared" si="11"/>
        <v>X</v>
      </c>
      <c r="E99" s="2" t="str">
        <f t="shared" si="8"/>
        <v>X</v>
      </c>
      <c r="F99" s="2" t="str">
        <f t="shared" ref="F99:F162" si="12">IF(LEFT(B99,1)="A",B99,"")</f>
        <v/>
      </c>
      <c r="G99" s="14" t="str">
        <f>IF(C99=10,SUMIF('GASTOS PERSONAL DEL PROYECTO'!$C$8:$C$157,1,'GASTOS PERSONAL DEL PROYECTO'!$I$8:$I$157),IF(C99=20,SUMIF('GASTOS PERSONAL DEL PROYECTO'!$C$8:$C$157,2,'GASTOS PERSONAL DEL PROYECTO'!$I$8:$I$157),IF(C99=30,SUMIF('GASTOS PERSONAL DEL PROYECTO'!$C$8:$C$157,3,'GASTOS PERSONAL DEL PROYECTO'!$I$8:$I$157),IF(C99=40,SUMIF('GASTOS PERSONAL DEL PROYECTO'!$C$8:$C$157,4,'GASTOS PERSONAL DEL PROYECTO'!$I$8:$I$157),""))))</f>
        <v/>
      </c>
      <c r="H99" s="15" t="str">
        <f t="shared" si="9"/>
        <v/>
      </c>
      <c r="I99" s="9" t="str">
        <f>IF(H99&lt;&gt;"",SUMIF('GASTOS PERSONAL DEL PROYECTO'!$B$8:$B$157,C99,'GASTOS PERSONAL DEL PROYECTO'!$I$8:$I$157),"")</f>
        <v/>
      </c>
      <c r="J99" s="15" t="str">
        <f t="shared" si="10"/>
        <v/>
      </c>
      <c r="K99" s="9" t="str">
        <f>IF(J99="","",VLOOKUP(B99,AUXILIAR!$F$10:$G$159,2,FALSE))</f>
        <v/>
      </c>
    </row>
    <row r="100" spans="2:11" ht="15" customHeight="1" x14ac:dyDescent="0.25">
      <c r="B100" s="2" t="str">
        <f>AUXILIAR!R94</f>
        <v>X</v>
      </c>
      <c r="C100" s="2" t="str">
        <f>AUXILIAR!S94</f>
        <v>X</v>
      </c>
      <c r="D100" s="2" t="str">
        <f t="shared" si="11"/>
        <v>X</v>
      </c>
      <c r="E100" s="2" t="str">
        <f t="shared" si="8"/>
        <v>X</v>
      </c>
      <c r="F100" s="2" t="str">
        <f t="shared" si="12"/>
        <v/>
      </c>
      <c r="G100" s="14" t="str">
        <f>IF(C100=10,SUMIF('GASTOS PERSONAL DEL PROYECTO'!$C$8:$C$157,1,'GASTOS PERSONAL DEL PROYECTO'!$I$8:$I$157),IF(C100=20,SUMIF('GASTOS PERSONAL DEL PROYECTO'!$C$8:$C$157,2,'GASTOS PERSONAL DEL PROYECTO'!$I$8:$I$157),IF(C100=30,SUMIF('GASTOS PERSONAL DEL PROYECTO'!$C$8:$C$157,3,'GASTOS PERSONAL DEL PROYECTO'!$I$8:$I$157),IF(C100=40,SUMIF('GASTOS PERSONAL DEL PROYECTO'!$C$8:$C$157,4,'GASTOS PERSONAL DEL PROYECTO'!$I$8:$I$157),""))))</f>
        <v/>
      </c>
      <c r="H100" s="15" t="str">
        <f t="shared" si="9"/>
        <v/>
      </c>
      <c r="I100" s="9" t="str">
        <f>IF(H100&lt;&gt;"",SUMIF('GASTOS PERSONAL DEL PROYECTO'!$B$8:$B$157,C100,'GASTOS PERSONAL DEL PROYECTO'!$I$8:$I$157),"")</f>
        <v/>
      </c>
      <c r="J100" s="15" t="str">
        <f t="shared" si="10"/>
        <v/>
      </c>
      <c r="K100" s="9" t="str">
        <f>IF(J100="","",VLOOKUP(B100,AUXILIAR!$F$10:$G$159,2,FALSE))</f>
        <v/>
      </c>
    </row>
    <row r="101" spans="2:11" ht="15" customHeight="1" x14ac:dyDescent="0.25">
      <c r="B101" s="2" t="str">
        <f>AUXILIAR!R95</f>
        <v>X</v>
      </c>
      <c r="C101" s="2" t="str">
        <f>AUXILIAR!S95</f>
        <v>X</v>
      </c>
      <c r="D101" s="2" t="str">
        <f t="shared" si="11"/>
        <v>X</v>
      </c>
      <c r="E101" s="2" t="str">
        <f t="shared" si="8"/>
        <v>X</v>
      </c>
      <c r="F101" s="2" t="str">
        <f t="shared" si="12"/>
        <v/>
      </c>
      <c r="G101" s="14" t="str">
        <f>IF(C101=10,SUMIF('GASTOS PERSONAL DEL PROYECTO'!$C$8:$C$157,1,'GASTOS PERSONAL DEL PROYECTO'!$I$8:$I$157),IF(C101=20,SUMIF('GASTOS PERSONAL DEL PROYECTO'!$C$8:$C$157,2,'GASTOS PERSONAL DEL PROYECTO'!$I$8:$I$157),IF(C101=30,SUMIF('GASTOS PERSONAL DEL PROYECTO'!$C$8:$C$157,3,'GASTOS PERSONAL DEL PROYECTO'!$I$8:$I$157),IF(C101=40,SUMIF('GASTOS PERSONAL DEL PROYECTO'!$C$8:$C$157,4,'GASTOS PERSONAL DEL PROYECTO'!$I$8:$I$157),""))))</f>
        <v/>
      </c>
      <c r="H101" s="15" t="str">
        <f t="shared" si="9"/>
        <v/>
      </c>
      <c r="I101" s="9" t="str">
        <f>IF(H101&lt;&gt;"",SUMIF('GASTOS PERSONAL DEL PROYECTO'!$B$8:$B$157,C101,'GASTOS PERSONAL DEL PROYECTO'!$I$8:$I$157),"")</f>
        <v/>
      </c>
      <c r="J101" s="15" t="str">
        <f t="shared" si="10"/>
        <v/>
      </c>
      <c r="K101" s="9" t="str">
        <f>IF(J101="","",VLOOKUP(B101,AUXILIAR!$F$10:$G$159,2,FALSE))</f>
        <v/>
      </c>
    </row>
    <row r="102" spans="2:11" ht="15" customHeight="1" x14ac:dyDescent="0.25">
      <c r="B102" s="2" t="str">
        <f>AUXILIAR!R96</f>
        <v>X</v>
      </c>
      <c r="C102" s="2" t="str">
        <f>AUXILIAR!S96</f>
        <v>X</v>
      </c>
      <c r="D102" s="2" t="str">
        <f t="shared" si="11"/>
        <v>X</v>
      </c>
      <c r="E102" s="2" t="str">
        <f t="shared" si="8"/>
        <v>X</v>
      </c>
      <c r="F102" s="2" t="str">
        <f t="shared" si="12"/>
        <v/>
      </c>
      <c r="G102" s="14" t="str">
        <f>IF(C102=10,SUMIF('GASTOS PERSONAL DEL PROYECTO'!$C$8:$C$157,1,'GASTOS PERSONAL DEL PROYECTO'!$I$8:$I$157),IF(C102=20,SUMIF('GASTOS PERSONAL DEL PROYECTO'!$C$8:$C$157,2,'GASTOS PERSONAL DEL PROYECTO'!$I$8:$I$157),IF(C102=30,SUMIF('GASTOS PERSONAL DEL PROYECTO'!$C$8:$C$157,3,'GASTOS PERSONAL DEL PROYECTO'!$I$8:$I$157),IF(C102=40,SUMIF('GASTOS PERSONAL DEL PROYECTO'!$C$8:$C$157,4,'GASTOS PERSONAL DEL PROYECTO'!$I$8:$I$157),""))))</f>
        <v/>
      </c>
      <c r="H102" s="15" t="str">
        <f t="shared" si="9"/>
        <v/>
      </c>
      <c r="I102" s="9" t="str">
        <f>IF(H102&lt;&gt;"",SUMIF('GASTOS PERSONAL DEL PROYECTO'!$B$8:$B$157,C102,'GASTOS PERSONAL DEL PROYECTO'!$I$8:$I$157),"")</f>
        <v/>
      </c>
      <c r="J102" s="15" t="str">
        <f t="shared" si="10"/>
        <v/>
      </c>
      <c r="K102" s="9" t="str">
        <f>IF(J102="","",VLOOKUP(B102,AUXILIAR!$F$10:$G$159,2,FALSE))</f>
        <v/>
      </c>
    </row>
    <row r="103" spans="2:11" ht="15" customHeight="1" x14ac:dyDescent="0.25">
      <c r="B103" s="2" t="str">
        <f>AUXILIAR!R97</f>
        <v>X</v>
      </c>
      <c r="C103" s="2" t="str">
        <f>AUXILIAR!S97</f>
        <v>X</v>
      </c>
      <c r="D103" s="2" t="str">
        <f t="shared" si="11"/>
        <v>X</v>
      </c>
      <c r="E103" s="2" t="str">
        <f t="shared" si="8"/>
        <v>X</v>
      </c>
      <c r="F103" s="2" t="str">
        <f t="shared" si="12"/>
        <v/>
      </c>
      <c r="G103" s="14" t="str">
        <f>IF(C103=10,SUMIF('GASTOS PERSONAL DEL PROYECTO'!$C$8:$C$157,1,'GASTOS PERSONAL DEL PROYECTO'!$I$8:$I$157),IF(C103=20,SUMIF('GASTOS PERSONAL DEL PROYECTO'!$C$8:$C$157,2,'GASTOS PERSONAL DEL PROYECTO'!$I$8:$I$157),IF(C103=30,SUMIF('GASTOS PERSONAL DEL PROYECTO'!$C$8:$C$157,3,'GASTOS PERSONAL DEL PROYECTO'!$I$8:$I$157),IF(C103=40,SUMIF('GASTOS PERSONAL DEL PROYECTO'!$C$8:$C$157,4,'GASTOS PERSONAL DEL PROYECTO'!$I$8:$I$157),""))))</f>
        <v/>
      </c>
      <c r="H103" s="15" t="str">
        <f t="shared" si="9"/>
        <v/>
      </c>
      <c r="I103" s="9" t="str">
        <f>IF(H103&lt;&gt;"",SUMIF('GASTOS PERSONAL DEL PROYECTO'!$B$8:$B$157,C103,'GASTOS PERSONAL DEL PROYECTO'!$I$8:$I$157),"")</f>
        <v/>
      </c>
      <c r="J103" s="15" t="str">
        <f t="shared" si="10"/>
        <v/>
      </c>
      <c r="K103" s="9" t="str">
        <f>IF(J103="","",VLOOKUP(B103,AUXILIAR!$F$10:$G$159,2,FALSE))</f>
        <v/>
      </c>
    </row>
    <row r="104" spans="2:11" ht="15" customHeight="1" x14ac:dyDescent="0.25">
      <c r="B104" s="2" t="str">
        <f>AUXILIAR!R98</f>
        <v>X</v>
      </c>
      <c r="C104" s="2" t="str">
        <f>AUXILIAR!S98</f>
        <v>X</v>
      </c>
      <c r="D104" s="2" t="str">
        <f t="shared" si="11"/>
        <v>X</v>
      </c>
      <c r="E104" s="2" t="str">
        <f t="shared" si="8"/>
        <v>X</v>
      </c>
      <c r="F104" s="2" t="str">
        <f t="shared" si="12"/>
        <v/>
      </c>
      <c r="G104" s="14" t="str">
        <f>IF(C104=10,SUMIF('GASTOS PERSONAL DEL PROYECTO'!$C$8:$C$157,1,'GASTOS PERSONAL DEL PROYECTO'!$I$8:$I$157),IF(C104=20,SUMIF('GASTOS PERSONAL DEL PROYECTO'!$C$8:$C$157,2,'GASTOS PERSONAL DEL PROYECTO'!$I$8:$I$157),IF(C104=30,SUMIF('GASTOS PERSONAL DEL PROYECTO'!$C$8:$C$157,3,'GASTOS PERSONAL DEL PROYECTO'!$I$8:$I$157),IF(C104=40,SUMIF('GASTOS PERSONAL DEL PROYECTO'!$C$8:$C$157,4,'GASTOS PERSONAL DEL PROYECTO'!$I$8:$I$157),""))))</f>
        <v/>
      </c>
      <c r="H104" s="15" t="str">
        <f t="shared" si="9"/>
        <v/>
      </c>
      <c r="I104" s="9" t="str">
        <f>IF(H104&lt;&gt;"",SUMIF('GASTOS PERSONAL DEL PROYECTO'!$B$8:$B$157,C104,'GASTOS PERSONAL DEL PROYECTO'!$I$8:$I$157),"")</f>
        <v/>
      </c>
      <c r="J104" s="15" t="str">
        <f t="shared" si="10"/>
        <v/>
      </c>
      <c r="K104" s="9" t="str">
        <f>IF(J104="","",VLOOKUP(B104,AUXILIAR!$F$10:$G$159,2,FALSE))</f>
        <v/>
      </c>
    </row>
    <row r="105" spans="2:11" ht="15" customHeight="1" x14ac:dyDescent="0.25">
      <c r="B105" s="2" t="str">
        <f>AUXILIAR!R99</f>
        <v>X</v>
      </c>
      <c r="C105" s="2" t="str">
        <f>AUXILIAR!S99</f>
        <v>X</v>
      </c>
      <c r="D105" s="2" t="str">
        <f t="shared" si="11"/>
        <v>X</v>
      </c>
      <c r="E105" s="2" t="str">
        <f t="shared" si="8"/>
        <v>X</v>
      </c>
      <c r="F105" s="2" t="str">
        <f t="shared" si="12"/>
        <v/>
      </c>
      <c r="G105" s="14" t="str">
        <f>IF(C105=10,SUMIF('GASTOS PERSONAL DEL PROYECTO'!$C$8:$C$157,1,'GASTOS PERSONAL DEL PROYECTO'!$I$8:$I$157),IF(C105=20,SUMIF('GASTOS PERSONAL DEL PROYECTO'!$C$8:$C$157,2,'GASTOS PERSONAL DEL PROYECTO'!$I$8:$I$157),IF(C105=30,SUMIF('GASTOS PERSONAL DEL PROYECTO'!$C$8:$C$157,3,'GASTOS PERSONAL DEL PROYECTO'!$I$8:$I$157),IF(C105=40,SUMIF('GASTOS PERSONAL DEL PROYECTO'!$C$8:$C$157,4,'GASTOS PERSONAL DEL PROYECTO'!$I$8:$I$157),""))))</f>
        <v/>
      </c>
      <c r="H105" s="15" t="str">
        <f t="shared" si="9"/>
        <v/>
      </c>
      <c r="I105" s="9" t="str">
        <f>IF(H105&lt;&gt;"",SUMIF('GASTOS PERSONAL DEL PROYECTO'!$B$8:$B$157,C105,'GASTOS PERSONAL DEL PROYECTO'!$I$8:$I$157),"")</f>
        <v/>
      </c>
      <c r="J105" s="15" t="str">
        <f t="shared" si="10"/>
        <v/>
      </c>
      <c r="K105" s="9" t="str">
        <f>IF(J105="","",VLOOKUP(B105,AUXILIAR!$F$10:$G$159,2,FALSE))</f>
        <v/>
      </c>
    </row>
    <row r="106" spans="2:11" ht="15" customHeight="1" x14ac:dyDescent="0.25">
      <c r="B106" s="2" t="str">
        <f>AUXILIAR!R100</f>
        <v>X</v>
      </c>
      <c r="C106" s="2" t="str">
        <f>AUXILIAR!S100</f>
        <v>X</v>
      </c>
      <c r="D106" s="2" t="str">
        <f t="shared" si="11"/>
        <v>X</v>
      </c>
      <c r="E106" s="2" t="str">
        <f t="shared" si="8"/>
        <v>X</v>
      </c>
      <c r="F106" s="2" t="str">
        <f t="shared" si="12"/>
        <v/>
      </c>
      <c r="G106" s="14" t="str">
        <f>IF(C106=10,SUMIF('GASTOS PERSONAL DEL PROYECTO'!$C$8:$C$157,1,'GASTOS PERSONAL DEL PROYECTO'!$I$8:$I$157),IF(C106=20,SUMIF('GASTOS PERSONAL DEL PROYECTO'!$C$8:$C$157,2,'GASTOS PERSONAL DEL PROYECTO'!$I$8:$I$157),IF(C106=30,SUMIF('GASTOS PERSONAL DEL PROYECTO'!$C$8:$C$157,3,'GASTOS PERSONAL DEL PROYECTO'!$I$8:$I$157),IF(C106=40,SUMIF('GASTOS PERSONAL DEL PROYECTO'!$C$8:$C$157,4,'GASTOS PERSONAL DEL PROYECTO'!$I$8:$I$157),""))))</f>
        <v/>
      </c>
      <c r="H106" s="15" t="str">
        <f t="shared" si="9"/>
        <v/>
      </c>
      <c r="I106" s="9" t="str">
        <f>IF(H106&lt;&gt;"",SUMIF('GASTOS PERSONAL DEL PROYECTO'!$B$8:$B$157,C106,'GASTOS PERSONAL DEL PROYECTO'!$I$8:$I$157),"")</f>
        <v/>
      </c>
      <c r="J106" s="15" t="str">
        <f t="shared" si="10"/>
        <v/>
      </c>
      <c r="K106" s="9" t="str">
        <f>IF(J106="","",VLOOKUP(B106,AUXILIAR!$F$10:$G$159,2,FALSE))</f>
        <v/>
      </c>
    </row>
    <row r="107" spans="2:11" ht="15" customHeight="1" x14ac:dyDescent="0.25">
      <c r="B107" s="2" t="str">
        <f>AUXILIAR!R101</f>
        <v>X</v>
      </c>
      <c r="C107" s="2" t="str">
        <f>AUXILIAR!S101</f>
        <v>X</v>
      </c>
      <c r="D107" s="2" t="str">
        <f t="shared" si="11"/>
        <v>X</v>
      </c>
      <c r="E107" s="2" t="str">
        <f t="shared" si="8"/>
        <v>X</v>
      </c>
      <c r="F107" s="2" t="str">
        <f t="shared" si="12"/>
        <v/>
      </c>
      <c r="G107" s="14" t="str">
        <f>IF(C107=10,SUMIF('GASTOS PERSONAL DEL PROYECTO'!$C$8:$C$157,1,'GASTOS PERSONAL DEL PROYECTO'!$I$8:$I$157),IF(C107=20,SUMIF('GASTOS PERSONAL DEL PROYECTO'!$C$8:$C$157,2,'GASTOS PERSONAL DEL PROYECTO'!$I$8:$I$157),IF(C107=30,SUMIF('GASTOS PERSONAL DEL PROYECTO'!$C$8:$C$157,3,'GASTOS PERSONAL DEL PROYECTO'!$I$8:$I$157),IF(C107=40,SUMIF('GASTOS PERSONAL DEL PROYECTO'!$C$8:$C$157,4,'GASTOS PERSONAL DEL PROYECTO'!$I$8:$I$157),""))))</f>
        <v/>
      </c>
      <c r="H107" s="15" t="str">
        <f t="shared" si="9"/>
        <v/>
      </c>
      <c r="I107" s="9" t="str">
        <f>IF(H107&lt;&gt;"",SUMIF('GASTOS PERSONAL DEL PROYECTO'!$B$8:$B$157,C107,'GASTOS PERSONAL DEL PROYECTO'!$I$8:$I$157),"")</f>
        <v/>
      </c>
      <c r="J107" s="15" t="str">
        <f t="shared" si="10"/>
        <v/>
      </c>
      <c r="K107" s="9" t="str">
        <f>IF(J107="","",VLOOKUP(B107,AUXILIAR!$F$10:$G$159,2,FALSE))</f>
        <v/>
      </c>
    </row>
    <row r="108" spans="2:11" ht="15" customHeight="1" x14ac:dyDescent="0.25">
      <c r="B108" s="2" t="str">
        <f>AUXILIAR!R102</f>
        <v>X</v>
      </c>
      <c r="C108" s="2" t="str">
        <f>AUXILIAR!S102</f>
        <v>X</v>
      </c>
      <c r="D108" s="2" t="str">
        <f t="shared" si="11"/>
        <v>X</v>
      </c>
      <c r="E108" s="2" t="str">
        <f t="shared" si="8"/>
        <v>X</v>
      </c>
      <c r="F108" s="2" t="str">
        <f t="shared" si="12"/>
        <v/>
      </c>
      <c r="G108" s="14" t="str">
        <f>IF(C108=10,SUMIF('GASTOS PERSONAL DEL PROYECTO'!$C$8:$C$157,1,'GASTOS PERSONAL DEL PROYECTO'!$I$8:$I$157),IF(C108=20,SUMIF('GASTOS PERSONAL DEL PROYECTO'!$C$8:$C$157,2,'GASTOS PERSONAL DEL PROYECTO'!$I$8:$I$157),IF(C108=30,SUMIF('GASTOS PERSONAL DEL PROYECTO'!$C$8:$C$157,3,'GASTOS PERSONAL DEL PROYECTO'!$I$8:$I$157),IF(C108=40,SUMIF('GASTOS PERSONAL DEL PROYECTO'!$C$8:$C$157,4,'GASTOS PERSONAL DEL PROYECTO'!$I$8:$I$157),""))))</f>
        <v/>
      </c>
      <c r="H108" s="15" t="str">
        <f t="shared" ref="H108:H139" si="13">IF(B108="X","",IF(LEFT(B108,1)="A","",IF(E108="X","",IF(AND(E108=1,MID(B108,10,1)=":"),LEFT(B108,10),LEFT(B108,11)))))</f>
        <v/>
      </c>
      <c r="I108" s="9" t="str">
        <f>IF(H108&lt;&gt;"",SUMIF('GASTOS PERSONAL DEL PROYECTO'!$B$8:$B$157,C108,'GASTOS PERSONAL DEL PROYECTO'!$I$8:$I$157),"")</f>
        <v/>
      </c>
      <c r="J108" s="15" t="str">
        <f t="shared" ref="J108:J139" si="14">IF(LEFT(F108,1)="A","",IF(MID(B108,10,1)=":",MID(B108,12,6),MID(B108,13,6)))</f>
        <v/>
      </c>
      <c r="K108" s="9" t="str">
        <f>IF(J108="","",VLOOKUP(B108,AUXILIAR!$F$10:$G$159,2,FALSE))</f>
        <v/>
      </c>
    </row>
    <row r="109" spans="2:11" ht="15" customHeight="1" x14ac:dyDescent="0.25">
      <c r="B109" s="2" t="str">
        <f>AUXILIAR!R103</f>
        <v>X</v>
      </c>
      <c r="C109" s="2" t="str">
        <f>AUXILIAR!S103</f>
        <v>X</v>
      </c>
      <c r="D109" s="2" t="str">
        <f t="shared" si="11"/>
        <v>X</v>
      </c>
      <c r="E109" s="2" t="str">
        <f t="shared" si="8"/>
        <v>X</v>
      </c>
      <c r="F109" s="2" t="str">
        <f t="shared" si="12"/>
        <v/>
      </c>
      <c r="G109" s="14" t="str">
        <f>IF(C109=10,SUMIF('GASTOS PERSONAL DEL PROYECTO'!$C$8:$C$157,1,'GASTOS PERSONAL DEL PROYECTO'!$I$8:$I$157),IF(C109=20,SUMIF('GASTOS PERSONAL DEL PROYECTO'!$C$8:$C$157,2,'GASTOS PERSONAL DEL PROYECTO'!$I$8:$I$157),IF(C109=30,SUMIF('GASTOS PERSONAL DEL PROYECTO'!$C$8:$C$157,3,'GASTOS PERSONAL DEL PROYECTO'!$I$8:$I$157),IF(C109=40,SUMIF('GASTOS PERSONAL DEL PROYECTO'!$C$8:$C$157,4,'GASTOS PERSONAL DEL PROYECTO'!$I$8:$I$157),""))))</f>
        <v/>
      </c>
      <c r="H109" s="15" t="str">
        <f t="shared" si="13"/>
        <v/>
      </c>
      <c r="I109" s="9" t="str">
        <f>IF(H109&lt;&gt;"",SUMIF('GASTOS PERSONAL DEL PROYECTO'!$B$8:$B$157,C109,'GASTOS PERSONAL DEL PROYECTO'!$I$8:$I$157),"")</f>
        <v/>
      </c>
      <c r="J109" s="15" t="str">
        <f t="shared" si="14"/>
        <v/>
      </c>
      <c r="K109" s="9" t="str">
        <f>IF(J109="","",VLOOKUP(B109,AUXILIAR!$F$10:$G$159,2,FALSE))</f>
        <v/>
      </c>
    </row>
    <row r="110" spans="2:11" ht="15" customHeight="1" x14ac:dyDescent="0.25">
      <c r="B110" s="2" t="str">
        <f>AUXILIAR!R104</f>
        <v>X</v>
      </c>
      <c r="C110" s="2" t="str">
        <f>AUXILIAR!S104</f>
        <v>X</v>
      </c>
      <c r="D110" s="2" t="str">
        <f t="shared" si="11"/>
        <v>X</v>
      </c>
      <c r="E110" s="2" t="str">
        <f t="shared" si="8"/>
        <v>X</v>
      </c>
      <c r="F110" s="2" t="str">
        <f t="shared" si="12"/>
        <v/>
      </c>
      <c r="G110" s="14" t="str">
        <f>IF(C110=10,SUMIF('GASTOS PERSONAL DEL PROYECTO'!$C$8:$C$157,1,'GASTOS PERSONAL DEL PROYECTO'!$I$8:$I$157),IF(C110=20,SUMIF('GASTOS PERSONAL DEL PROYECTO'!$C$8:$C$157,2,'GASTOS PERSONAL DEL PROYECTO'!$I$8:$I$157),IF(C110=30,SUMIF('GASTOS PERSONAL DEL PROYECTO'!$C$8:$C$157,3,'GASTOS PERSONAL DEL PROYECTO'!$I$8:$I$157),IF(C110=40,SUMIF('GASTOS PERSONAL DEL PROYECTO'!$C$8:$C$157,4,'GASTOS PERSONAL DEL PROYECTO'!$I$8:$I$157),""))))</f>
        <v/>
      </c>
      <c r="H110" s="15" t="str">
        <f t="shared" si="13"/>
        <v/>
      </c>
      <c r="I110" s="9" t="str">
        <f>IF(H110&lt;&gt;"",SUMIF('GASTOS PERSONAL DEL PROYECTO'!$B$8:$B$157,C110,'GASTOS PERSONAL DEL PROYECTO'!$I$8:$I$157),"")</f>
        <v/>
      </c>
      <c r="J110" s="15" t="str">
        <f t="shared" si="14"/>
        <v/>
      </c>
      <c r="K110" s="9" t="str">
        <f>IF(J110="","",VLOOKUP(B110,AUXILIAR!$F$10:$G$159,2,FALSE))</f>
        <v/>
      </c>
    </row>
    <row r="111" spans="2:11" ht="15" customHeight="1" x14ac:dyDescent="0.25">
      <c r="B111" s="2" t="str">
        <f>AUXILIAR!R105</f>
        <v>X</v>
      </c>
      <c r="C111" s="2" t="str">
        <f>AUXILIAR!S105</f>
        <v>X</v>
      </c>
      <c r="D111" s="2" t="str">
        <f t="shared" si="11"/>
        <v>X</v>
      </c>
      <c r="E111" s="2" t="str">
        <f t="shared" si="8"/>
        <v>X</v>
      </c>
      <c r="F111" s="2" t="str">
        <f t="shared" si="12"/>
        <v/>
      </c>
      <c r="G111" s="14" t="str">
        <f>IF(C111=10,SUMIF('GASTOS PERSONAL DEL PROYECTO'!$C$8:$C$157,1,'GASTOS PERSONAL DEL PROYECTO'!$I$8:$I$157),IF(C111=20,SUMIF('GASTOS PERSONAL DEL PROYECTO'!$C$8:$C$157,2,'GASTOS PERSONAL DEL PROYECTO'!$I$8:$I$157),IF(C111=30,SUMIF('GASTOS PERSONAL DEL PROYECTO'!$C$8:$C$157,3,'GASTOS PERSONAL DEL PROYECTO'!$I$8:$I$157),IF(C111=40,SUMIF('GASTOS PERSONAL DEL PROYECTO'!$C$8:$C$157,4,'GASTOS PERSONAL DEL PROYECTO'!$I$8:$I$157),""))))</f>
        <v/>
      </c>
      <c r="H111" s="15" t="str">
        <f t="shared" si="13"/>
        <v/>
      </c>
      <c r="I111" s="9" t="str">
        <f>IF(H111&lt;&gt;"",SUMIF('GASTOS PERSONAL DEL PROYECTO'!$B$8:$B$157,C111,'GASTOS PERSONAL DEL PROYECTO'!$I$8:$I$157),"")</f>
        <v/>
      </c>
      <c r="J111" s="15" t="str">
        <f t="shared" si="14"/>
        <v/>
      </c>
      <c r="K111" s="9" t="str">
        <f>IF(J111="","",VLOOKUP(B111,AUXILIAR!$F$10:$G$159,2,FALSE))</f>
        <v/>
      </c>
    </row>
    <row r="112" spans="2:11" ht="15" customHeight="1" x14ac:dyDescent="0.25">
      <c r="B112" s="2" t="str">
        <f>AUXILIAR!R106</f>
        <v>X</v>
      </c>
      <c r="C112" s="2" t="str">
        <f>AUXILIAR!S106</f>
        <v>X</v>
      </c>
      <c r="D112" s="2" t="str">
        <f t="shared" si="11"/>
        <v>X</v>
      </c>
      <c r="E112" s="2" t="str">
        <f t="shared" si="8"/>
        <v>X</v>
      </c>
      <c r="F112" s="2" t="str">
        <f t="shared" si="12"/>
        <v/>
      </c>
      <c r="G112" s="14" t="str">
        <f>IF(C112=10,SUMIF('GASTOS PERSONAL DEL PROYECTO'!$C$8:$C$157,1,'GASTOS PERSONAL DEL PROYECTO'!$I$8:$I$157),IF(C112=20,SUMIF('GASTOS PERSONAL DEL PROYECTO'!$C$8:$C$157,2,'GASTOS PERSONAL DEL PROYECTO'!$I$8:$I$157),IF(C112=30,SUMIF('GASTOS PERSONAL DEL PROYECTO'!$C$8:$C$157,3,'GASTOS PERSONAL DEL PROYECTO'!$I$8:$I$157),IF(C112=40,SUMIF('GASTOS PERSONAL DEL PROYECTO'!$C$8:$C$157,4,'GASTOS PERSONAL DEL PROYECTO'!$I$8:$I$157),""))))</f>
        <v/>
      </c>
      <c r="H112" s="15" t="str">
        <f t="shared" si="13"/>
        <v/>
      </c>
      <c r="I112" s="9" t="str">
        <f>IF(H112&lt;&gt;"",SUMIF('GASTOS PERSONAL DEL PROYECTO'!$B$8:$B$157,C112,'GASTOS PERSONAL DEL PROYECTO'!$I$8:$I$157),"")</f>
        <v/>
      </c>
      <c r="J112" s="15" t="str">
        <f t="shared" si="14"/>
        <v/>
      </c>
      <c r="K112" s="9" t="str">
        <f>IF(J112="","",VLOOKUP(B112,AUXILIAR!$F$10:$G$159,2,FALSE))</f>
        <v/>
      </c>
    </row>
    <row r="113" spans="2:11" ht="15" customHeight="1" x14ac:dyDescent="0.25">
      <c r="B113" s="2" t="str">
        <f>AUXILIAR!R107</f>
        <v>X</v>
      </c>
      <c r="C113" s="2" t="str">
        <f>AUXILIAR!S107</f>
        <v>X</v>
      </c>
      <c r="D113" s="2" t="str">
        <f t="shared" si="11"/>
        <v>X</v>
      </c>
      <c r="E113" s="2" t="str">
        <f t="shared" si="8"/>
        <v>X</v>
      </c>
      <c r="F113" s="2" t="str">
        <f t="shared" si="12"/>
        <v/>
      </c>
      <c r="G113" s="14" t="str">
        <f>IF(C113=10,SUMIF('GASTOS PERSONAL DEL PROYECTO'!$C$8:$C$157,1,'GASTOS PERSONAL DEL PROYECTO'!$I$8:$I$157),IF(C113=20,SUMIF('GASTOS PERSONAL DEL PROYECTO'!$C$8:$C$157,2,'GASTOS PERSONAL DEL PROYECTO'!$I$8:$I$157),IF(C113=30,SUMIF('GASTOS PERSONAL DEL PROYECTO'!$C$8:$C$157,3,'GASTOS PERSONAL DEL PROYECTO'!$I$8:$I$157),IF(C113=40,SUMIF('GASTOS PERSONAL DEL PROYECTO'!$C$8:$C$157,4,'GASTOS PERSONAL DEL PROYECTO'!$I$8:$I$157),""))))</f>
        <v/>
      </c>
      <c r="H113" s="15" t="str">
        <f t="shared" si="13"/>
        <v/>
      </c>
      <c r="I113" s="9" t="str">
        <f>IF(H113&lt;&gt;"",SUMIF('GASTOS PERSONAL DEL PROYECTO'!$B$8:$B$157,C113,'GASTOS PERSONAL DEL PROYECTO'!$I$8:$I$157),"")</f>
        <v/>
      </c>
      <c r="J113" s="15" t="str">
        <f t="shared" si="14"/>
        <v/>
      </c>
      <c r="K113" s="9" t="str">
        <f>IF(J113="","",VLOOKUP(B113,AUXILIAR!$F$10:$G$159,2,FALSE))</f>
        <v/>
      </c>
    </row>
    <row r="114" spans="2:11" ht="15" customHeight="1" x14ac:dyDescent="0.25">
      <c r="B114" s="2" t="str">
        <f>AUXILIAR!R108</f>
        <v>X</v>
      </c>
      <c r="C114" s="2" t="str">
        <f>AUXILIAR!S108</f>
        <v>X</v>
      </c>
      <c r="D114" s="2" t="str">
        <f t="shared" si="11"/>
        <v>X</v>
      </c>
      <c r="E114" s="2" t="str">
        <f t="shared" si="8"/>
        <v>X</v>
      </c>
      <c r="F114" s="2" t="str">
        <f t="shared" si="12"/>
        <v/>
      </c>
      <c r="G114" s="14" t="str">
        <f>IF(C114=10,SUMIF('GASTOS PERSONAL DEL PROYECTO'!$C$8:$C$157,1,'GASTOS PERSONAL DEL PROYECTO'!$I$8:$I$157),IF(C114=20,SUMIF('GASTOS PERSONAL DEL PROYECTO'!$C$8:$C$157,2,'GASTOS PERSONAL DEL PROYECTO'!$I$8:$I$157),IF(C114=30,SUMIF('GASTOS PERSONAL DEL PROYECTO'!$C$8:$C$157,3,'GASTOS PERSONAL DEL PROYECTO'!$I$8:$I$157),IF(C114=40,SUMIF('GASTOS PERSONAL DEL PROYECTO'!$C$8:$C$157,4,'GASTOS PERSONAL DEL PROYECTO'!$I$8:$I$157),""))))</f>
        <v/>
      </c>
      <c r="H114" s="15" t="str">
        <f t="shared" si="13"/>
        <v/>
      </c>
      <c r="I114" s="9" t="str">
        <f>IF(H114&lt;&gt;"",SUMIF('GASTOS PERSONAL DEL PROYECTO'!$B$8:$B$157,C114,'GASTOS PERSONAL DEL PROYECTO'!$I$8:$I$157),"")</f>
        <v/>
      </c>
      <c r="J114" s="15" t="str">
        <f t="shared" si="14"/>
        <v/>
      </c>
      <c r="K114" s="9" t="str">
        <f>IF(J114="","",VLOOKUP(B114,AUXILIAR!$F$10:$G$159,2,FALSE))</f>
        <v/>
      </c>
    </row>
    <row r="115" spans="2:11" ht="15" customHeight="1" x14ac:dyDescent="0.25">
      <c r="B115" s="2" t="str">
        <f>AUXILIAR!R109</f>
        <v>X</v>
      </c>
      <c r="C115" s="2" t="str">
        <f>AUXILIAR!S109</f>
        <v>X</v>
      </c>
      <c r="D115" s="2" t="str">
        <f t="shared" si="11"/>
        <v>X</v>
      </c>
      <c r="E115" s="2" t="str">
        <f t="shared" si="8"/>
        <v>X</v>
      </c>
      <c r="F115" s="2" t="str">
        <f t="shared" si="12"/>
        <v/>
      </c>
      <c r="G115" s="14" t="str">
        <f>IF(C115=10,SUMIF('GASTOS PERSONAL DEL PROYECTO'!$C$8:$C$157,1,'GASTOS PERSONAL DEL PROYECTO'!$I$8:$I$157),IF(C115=20,SUMIF('GASTOS PERSONAL DEL PROYECTO'!$C$8:$C$157,2,'GASTOS PERSONAL DEL PROYECTO'!$I$8:$I$157),IF(C115=30,SUMIF('GASTOS PERSONAL DEL PROYECTO'!$C$8:$C$157,3,'GASTOS PERSONAL DEL PROYECTO'!$I$8:$I$157),IF(C115=40,SUMIF('GASTOS PERSONAL DEL PROYECTO'!$C$8:$C$157,4,'GASTOS PERSONAL DEL PROYECTO'!$I$8:$I$157),""))))</f>
        <v/>
      </c>
      <c r="H115" s="15" t="str">
        <f t="shared" si="13"/>
        <v/>
      </c>
      <c r="I115" s="9" t="str">
        <f>IF(H115&lt;&gt;"",SUMIF('GASTOS PERSONAL DEL PROYECTO'!$B$8:$B$157,C115,'GASTOS PERSONAL DEL PROYECTO'!$I$8:$I$157),"")</f>
        <v/>
      </c>
      <c r="J115" s="15" t="str">
        <f t="shared" si="14"/>
        <v/>
      </c>
      <c r="K115" s="9" t="str">
        <f>IF(J115="","",VLOOKUP(B115,AUXILIAR!$F$10:$G$159,2,FALSE))</f>
        <v/>
      </c>
    </row>
    <row r="116" spans="2:11" ht="15" customHeight="1" x14ac:dyDescent="0.25">
      <c r="B116" s="2" t="str">
        <f>AUXILIAR!R110</f>
        <v>X</v>
      </c>
      <c r="C116" s="2" t="str">
        <f>AUXILIAR!S110</f>
        <v>X</v>
      </c>
      <c r="D116" s="2" t="str">
        <f t="shared" si="11"/>
        <v>X</v>
      </c>
      <c r="E116" s="2" t="str">
        <f t="shared" si="8"/>
        <v>X</v>
      </c>
      <c r="F116" s="2" t="str">
        <f t="shared" si="12"/>
        <v/>
      </c>
      <c r="G116" s="14" t="str">
        <f>IF(C116=10,SUMIF('GASTOS PERSONAL DEL PROYECTO'!$C$8:$C$157,1,'GASTOS PERSONAL DEL PROYECTO'!$I$8:$I$157),IF(C116=20,SUMIF('GASTOS PERSONAL DEL PROYECTO'!$C$8:$C$157,2,'GASTOS PERSONAL DEL PROYECTO'!$I$8:$I$157),IF(C116=30,SUMIF('GASTOS PERSONAL DEL PROYECTO'!$C$8:$C$157,3,'GASTOS PERSONAL DEL PROYECTO'!$I$8:$I$157),IF(C116=40,SUMIF('GASTOS PERSONAL DEL PROYECTO'!$C$8:$C$157,4,'GASTOS PERSONAL DEL PROYECTO'!$I$8:$I$157),""))))</f>
        <v/>
      </c>
      <c r="H116" s="15" t="str">
        <f t="shared" si="13"/>
        <v/>
      </c>
      <c r="I116" s="9" t="str">
        <f>IF(H116&lt;&gt;"",SUMIF('GASTOS PERSONAL DEL PROYECTO'!$B$8:$B$157,C116,'GASTOS PERSONAL DEL PROYECTO'!$I$8:$I$157),"")</f>
        <v/>
      </c>
      <c r="J116" s="15" t="str">
        <f t="shared" si="14"/>
        <v/>
      </c>
      <c r="K116" s="9" t="str">
        <f>IF(J116="","",VLOOKUP(B116,AUXILIAR!$F$10:$G$159,2,FALSE))</f>
        <v/>
      </c>
    </row>
    <row r="117" spans="2:11" ht="15" customHeight="1" x14ac:dyDescent="0.25">
      <c r="B117" s="2" t="str">
        <f>AUXILIAR!R111</f>
        <v>X</v>
      </c>
      <c r="C117" s="2" t="str">
        <f>AUXILIAR!S111</f>
        <v>X</v>
      </c>
      <c r="D117" s="2" t="str">
        <f t="shared" si="11"/>
        <v>X</v>
      </c>
      <c r="E117" s="2" t="str">
        <f t="shared" si="8"/>
        <v>X</v>
      </c>
      <c r="F117" s="2" t="str">
        <f t="shared" si="12"/>
        <v/>
      </c>
      <c r="G117" s="14" t="str">
        <f>IF(C117=10,SUMIF('GASTOS PERSONAL DEL PROYECTO'!$C$8:$C$157,1,'GASTOS PERSONAL DEL PROYECTO'!$I$8:$I$157),IF(C117=20,SUMIF('GASTOS PERSONAL DEL PROYECTO'!$C$8:$C$157,2,'GASTOS PERSONAL DEL PROYECTO'!$I$8:$I$157),IF(C117=30,SUMIF('GASTOS PERSONAL DEL PROYECTO'!$C$8:$C$157,3,'GASTOS PERSONAL DEL PROYECTO'!$I$8:$I$157),IF(C117=40,SUMIF('GASTOS PERSONAL DEL PROYECTO'!$C$8:$C$157,4,'GASTOS PERSONAL DEL PROYECTO'!$I$8:$I$157),""))))</f>
        <v/>
      </c>
      <c r="H117" s="15" t="str">
        <f t="shared" si="13"/>
        <v/>
      </c>
      <c r="I117" s="9" t="str">
        <f>IF(H117&lt;&gt;"",SUMIF('GASTOS PERSONAL DEL PROYECTO'!$B$8:$B$157,C117,'GASTOS PERSONAL DEL PROYECTO'!$I$8:$I$157),"")</f>
        <v/>
      </c>
      <c r="J117" s="15" t="str">
        <f t="shared" si="14"/>
        <v/>
      </c>
      <c r="K117" s="9" t="str">
        <f>IF(J117="","",VLOOKUP(B117,AUXILIAR!$F$10:$G$159,2,FALSE))</f>
        <v/>
      </c>
    </row>
    <row r="118" spans="2:11" ht="15" customHeight="1" x14ac:dyDescent="0.25">
      <c r="B118" s="2" t="str">
        <f>AUXILIAR!R112</f>
        <v>X</v>
      </c>
      <c r="C118" s="2" t="str">
        <f>AUXILIAR!S112</f>
        <v>X</v>
      </c>
      <c r="D118" s="2" t="str">
        <f t="shared" si="11"/>
        <v>X</v>
      </c>
      <c r="E118" s="2" t="str">
        <f t="shared" si="8"/>
        <v>X</v>
      </c>
      <c r="F118" s="2" t="str">
        <f t="shared" si="12"/>
        <v/>
      </c>
      <c r="G118" s="14" t="str">
        <f>IF(C118=10,SUMIF('GASTOS PERSONAL DEL PROYECTO'!$C$8:$C$157,1,'GASTOS PERSONAL DEL PROYECTO'!$I$8:$I$157),IF(C118=20,SUMIF('GASTOS PERSONAL DEL PROYECTO'!$C$8:$C$157,2,'GASTOS PERSONAL DEL PROYECTO'!$I$8:$I$157),IF(C118=30,SUMIF('GASTOS PERSONAL DEL PROYECTO'!$C$8:$C$157,3,'GASTOS PERSONAL DEL PROYECTO'!$I$8:$I$157),IF(C118=40,SUMIF('GASTOS PERSONAL DEL PROYECTO'!$C$8:$C$157,4,'GASTOS PERSONAL DEL PROYECTO'!$I$8:$I$157),""))))</f>
        <v/>
      </c>
      <c r="H118" s="15" t="str">
        <f t="shared" si="13"/>
        <v/>
      </c>
      <c r="I118" s="9" t="str">
        <f>IF(H118&lt;&gt;"",SUMIF('GASTOS PERSONAL DEL PROYECTO'!$B$8:$B$157,C118,'GASTOS PERSONAL DEL PROYECTO'!$I$8:$I$157),"")</f>
        <v/>
      </c>
      <c r="J118" s="15" t="str">
        <f t="shared" si="14"/>
        <v/>
      </c>
      <c r="K118" s="9" t="str">
        <f>IF(J118="","",VLOOKUP(B118,AUXILIAR!$F$10:$G$159,2,FALSE))</f>
        <v/>
      </c>
    </row>
    <row r="119" spans="2:11" ht="15" customHeight="1" x14ac:dyDescent="0.25">
      <c r="B119" s="2" t="str">
        <f>AUXILIAR!R113</f>
        <v>X</v>
      </c>
      <c r="C119" s="2" t="str">
        <f>AUXILIAR!S113</f>
        <v>X</v>
      </c>
      <c r="D119" s="2" t="str">
        <f t="shared" si="11"/>
        <v>X</v>
      </c>
      <c r="E119" s="2" t="str">
        <f t="shared" si="8"/>
        <v>X</v>
      </c>
      <c r="F119" s="2" t="str">
        <f t="shared" si="12"/>
        <v/>
      </c>
      <c r="G119" s="14" t="str">
        <f>IF(C119=10,SUMIF('GASTOS PERSONAL DEL PROYECTO'!$C$8:$C$157,1,'GASTOS PERSONAL DEL PROYECTO'!$I$8:$I$157),IF(C119=20,SUMIF('GASTOS PERSONAL DEL PROYECTO'!$C$8:$C$157,2,'GASTOS PERSONAL DEL PROYECTO'!$I$8:$I$157),IF(C119=30,SUMIF('GASTOS PERSONAL DEL PROYECTO'!$C$8:$C$157,3,'GASTOS PERSONAL DEL PROYECTO'!$I$8:$I$157),IF(C119=40,SUMIF('GASTOS PERSONAL DEL PROYECTO'!$C$8:$C$157,4,'GASTOS PERSONAL DEL PROYECTO'!$I$8:$I$157),""))))</f>
        <v/>
      </c>
      <c r="H119" s="15" t="str">
        <f t="shared" si="13"/>
        <v/>
      </c>
      <c r="I119" s="9" t="str">
        <f>IF(H119&lt;&gt;"",SUMIF('GASTOS PERSONAL DEL PROYECTO'!$B$8:$B$157,C119,'GASTOS PERSONAL DEL PROYECTO'!$I$8:$I$157),"")</f>
        <v/>
      </c>
      <c r="J119" s="15" t="str">
        <f t="shared" si="14"/>
        <v/>
      </c>
      <c r="K119" s="9" t="str">
        <f>IF(J119="","",VLOOKUP(B119,AUXILIAR!$F$10:$G$159,2,FALSE))</f>
        <v/>
      </c>
    </row>
    <row r="120" spans="2:11" ht="15" customHeight="1" x14ac:dyDescent="0.25">
      <c r="B120" s="2" t="str">
        <f>AUXILIAR!R114</f>
        <v>X</v>
      </c>
      <c r="C120" s="2" t="str">
        <f>AUXILIAR!S114</f>
        <v>X</v>
      </c>
      <c r="D120" s="2" t="str">
        <f t="shared" si="11"/>
        <v>X</v>
      </c>
      <c r="E120" s="2" t="str">
        <f t="shared" si="8"/>
        <v>X</v>
      </c>
      <c r="F120" s="2" t="str">
        <f t="shared" si="12"/>
        <v/>
      </c>
      <c r="G120" s="14" t="str">
        <f>IF(C120=10,SUMIF('GASTOS PERSONAL DEL PROYECTO'!$C$8:$C$157,1,'GASTOS PERSONAL DEL PROYECTO'!$I$8:$I$157),IF(C120=20,SUMIF('GASTOS PERSONAL DEL PROYECTO'!$C$8:$C$157,2,'GASTOS PERSONAL DEL PROYECTO'!$I$8:$I$157),IF(C120=30,SUMIF('GASTOS PERSONAL DEL PROYECTO'!$C$8:$C$157,3,'GASTOS PERSONAL DEL PROYECTO'!$I$8:$I$157),IF(C120=40,SUMIF('GASTOS PERSONAL DEL PROYECTO'!$C$8:$C$157,4,'GASTOS PERSONAL DEL PROYECTO'!$I$8:$I$157),""))))</f>
        <v/>
      </c>
      <c r="H120" s="15" t="str">
        <f t="shared" si="13"/>
        <v/>
      </c>
      <c r="I120" s="9" t="str">
        <f>IF(H120&lt;&gt;"",SUMIF('GASTOS PERSONAL DEL PROYECTO'!$B$8:$B$157,C120,'GASTOS PERSONAL DEL PROYECTO'!$I$8:$I$157),"")</f>
        <v/>
      </c>
      <c r="J120" s="15" t="str">
        <f t="shared" si="14"/>
        <v/>
      </c>
      <c r="K120" s="9" t="str">
        <f>IF(J120="","",VLOOKUP(B120,AUXILIAR!$F$10:$G$159,2,FALSE))</f>
        <v/>
      </c>
    </row>
    <row r="121" spans="2:11" ht="15" customHeight="1" x14ac:dyDescent="0.25">
      <c r="B121" s="2" t="str">
        <f>AUXILIAR!R115</f>
        <v>X</v>
      </c>
      <c r="C121" s="2" t="str">
        <f>AUXILIAR!S115</f>
        <v>X</v>
      </c>
      <c r="D121" s="2" t="str">
        <f t="shared" si="11"/>
        <v>X</v>
      </c>
      <c r="E121" s="2" t="str">
        <f t="shared" si="8"/>
        <v>X</v>
      </c>
      <c r="F121" s="2" t="str">
        <f t="shared" si="12"/>
        <v/>
      </c>
      <c r="G121" s="14" t="str">
        <f>IF(C121=10,SUMIF('GASTOS PERSONAL DEL PROYECTO'!$C$8:$C$157,1,'GASTOS PERSONAL DEL PROYECTO'!$I$8:$I$157),IF(C121=20,SUMIF('GASTOS PERSONAL DEL PROYECTO'!$C$8:$C$157,2,'GASTOS PERSONAL DEL PROYECTO'!$I$8:$I$157),IF(C121=30,SUMIF('GASTOS PERSONAL DEL PROYECTO'!$C$8:$C$157,3,'GASTOS PERSONAL DEL PROYECTO'!$I$8:$I$157),IF(C121=40,SUMIF('GASTOS PERSONAL DEL PROYECTO'!$C$8:$C$157,4,'GASTOS PERSONAL DEL PROYECTO'!$I$8:$I$157),""))))</f>
        <v/>
      </c>
      <c r="H121" s="15" t="str">
        <f t="shared" si="13"/>
        <v/>
      </c>
      <c r="I121" s="9" t="str">
        <f>IF(H121&lt;&gt;"",SUMIF('GASTOS PERSONAL DEL PROYECTO'!$B$8:$B$157,C121,'GASTOS PERSONAL DEL PROYECTO'!$I$8:$I$157),"")</f>
        <v/>
      </c>
      <c r="J121" s="15" t="str">
        <f t="shared" si="14"/>
        <v/>
      </c>
      <c r="K121" s="9" t="str">
        <f>IF(J121="","",VLOOKUP(B121,AUXILIAR!$F$10:$G$159,2,FALSE))</f>
        <v/>
      </c>
    </row>
    <row r="122" spans="2:11" ht="15" customHeight="1" x14ac:dyDescent="0.25">
      <c r="B122" s="2" t="str">
        <f>AUXILIAR!R116</f>
        <v>X</v>
      </c>
      <c r="C122" s="2" t="str">
        <f>AUXILIAR!S116</f>
        <v>X</v>
      </c>
      <c r="D122" s="2" t="str">
        <f t="shared" si="11"/>
        <v>X</v>
      </c>
      <c r="E122" s="2" t="str">
        <f t="shared" si="8"/>
        <v>X</v>
      </c>
      <c r="F122" s="2" t="str">
        <f t="shared" si="12"/>
        <v/>
      </c>
      <c r="G122" s="14" t="str">
        <f>IF(C122=10,SUMIF('GASTOS PERSONAL DEL PROYECTO'!$C$8:$C$157,1,'GASTOS PERSONAL DEL PROYECTO'!$I$8:$I$157),IF(C122=20,SUMIF('GASTOS PERSONAL DEL PROYECTO'!$C$8:$C$157,2,'GASTOS PERSONAL DEL PROYECTO'!$I$8:$I$157),IF(C122=30,SUMIF('GASTOS PERSONAL DEL PROYECTO'!$C$8:$C$157,3,'GASTOS PERSONAL DEL PROYECTO'!$I$8:$I$157),IF(C122=40,SUMIF('GASTOS PERSONAL DEL PROYECTO'!$C$8:$C$157,4,'GASTOS PERSONAL DEL PROYECTO'!$I$8:$I$157),""))))</f>
        <v/>
      </c>
      <c r="H122" s="15" t="str">
        <f t="shared" si="13"/>
        <v/>
      </c>
      <c r="I122" s="9" t="str">
        <f>IF(H122&lt;&gt;"",SUMIF('GASTOS PERSONAL DEL PROYECTO'!$B$8:$B$157,C122,'GASTOS PERSONAL DEL PROYECTO'!$I$8:$I$157),"")</f>
        <v/>
      </c>
      <c r="J122" s="15" t="str">
        <f t="shared" si="14"/>
        <v/>
      </c>
      <c r="K122" s="9" t="str">
        <f>IF(J122="","",VLOOKUP(B122,AUXILIAR!$F$10:$G$159,2,FALSE))</f>
        <v/>
      </c>
    </row>
    <row r="123" spans="2:11" ht="15" customHeight="1" x14ac:dyDescent="0.25">
      <c r="B123" s="2" t="str">
        <f>AUXILIAR!R117</f>
        <v>X</v>
      </c>
      <c r="C123" s="2" t="str">
        <f>AUXILIAR!S117</f>
        <v>X</v>
      </c>
      <c r="D123" s="2" t="str">
        <f t="shared" si="11"/>
        <v>X</v>
      </c>
      <c r="E123" s="2" t="str">
        <f t="shared" si="8"/>
        <v>X</v>
      </c>
      <c r="F123" s="2" t="str">
        <f t="shared" si="12"/>
        <v/>
      </c>
      <c r="G123" s="14" t="str">
        <f>IF(C123=10,SUMIF('GASTOS PERSONAL DEL PROYECTO'!$C$8:$C$157,1,'GASTOS PERSONAL DEL PROYECTO'!$I$8:$I$157),IF(C123=20,SUMIF('GASTOS PERSONAL DEL PROYECTO'!$C$8:$C$157,2,'GASTOS PERSONAL DEL PROYECTO'!$I$8:$I$157),IF(C123=30,SUMIF('GASTOS PERSONAL DEL PROYECTO'!$C$8:$C$157,3,'GASTOS PERSONAL DEL PROYECTO'!$I$8:$I$157),IF(C123=40,SUMIF('GASTOS PERSONAL DEL PROYECTO'!$C$8:$C$157,4,'GASTOS PERSONAL DEL PROYECTO'!$I$8:$I$157),""))))</f>
        <v/>
      </c>
      <c r="H123" s="15" t="str">
        <f t="shared" si="13"/>
        <v/>
      </c>
      <c r="I123" s="9" t="str">
        <f>IF(H123&lt;&gt;"",SUMIF('GASTOS PERSONAL DEL PROYECTO'!$B$8:$B$157,C123,'GASTOS PERSONAL DEL PROYECTO'!$I$8:$I$157),"")</f>
        <v/>
      </c>
      <c r="J123" s="15" t="str">
        <f t="shared" si="14"/>
        <v/>
      </c>
      <c r="K123" s="9" t="str">
        <f>IF(J123="","",VLOOKUP(B123,AUXILIAR!$F$10:$G$159,2,FALSE))</f>
        <v/>
      </c>
    </row>
    <row r="124" spans="2:11" ht="15" customHeight="1" x14ac:dyDescent="0.25">
      <c r="B124" s="2" t="str">
        <f>AUXILIAR!R118</f>
        <v>X</v>
      </c>
      <c r="C124" s="2" t="str">
        <f>AUXILIAR!S118</f>
        <v>X</v>
      </c>
      <c r="D124" s="2" t="str">
        <f t="shared" si="11"/>
        <v>X</v>
      </c>
      <c r="E124" s="2" t="str">
        <f t="shared" si="8"/>
        <v>X</v>
      </c>
      <c r="F124" s="2" t="str">
        <f t="shared" si="12"/>
        <v/>
      </c>
      <c r="G124" s="14" t="str">
        <f>IF(C124=10,SUMIF('GASTOS PERSONAL DEL PROYECTO'!$C$8:$C$157,1,'GASTOS PERSONAL DEL PROYECTO'!$I$8:$I$157),IF(C124=20,SUMIF('GASTOS PERSONAL DEL PROYECTO'!$C$8:$C$157,2,'GASTOS PERSONAL DEL PROYECTO'!$I$8:$I$157),IF(C124=30,SUMIF('GASTOS PERSONAL DEL PROYECTO'!$C$8:$C$157,3,'GASTOS PERSONAL DEL PROYECTO'!$I$8:$I$157),IF(C124=40,SUMIF('GASTOS PERSONAL DEL PROYECTO'!$C$8:$C$157,4,'GASTOS PERSONAL DEL PROYECTO'!$I$8:$I$157),""))))</f>
        <v/>
      </c>
      <c r="H124" s="15" t="str">
        <f t="shared" si="13"/>
        <v/>
      </c>
      <c r="I124" s="9" t="str">
        <f>IF(H124&lt;&gt;"",SUMIF('GASTOS PERSONAL DEL PROYECTO'!$B$8:$B$157,C124,'GASTOS PERSONAL DEL PROYECTO'!$I$8:$I$157),"")</f>
        <v/>
      </c>
      <c r="J124" s="15" t="str">
        <f t="shared" si="14"/>
        <v/>
      </c>
      <c r="K124" s="9" t="str">
        <f>IF(J124="","",VLOOKUP(B124,AUXILIAR!$F$10:$G$159,2,FALSE))</f>
        <v/>
      </c>
    </row>
    <row r="125" spans="2:11" ht="15" customHeight="1" x14ac:dyDescent="0.25">
      <c r="B125" s="2" t="str">
        <f>AUXILIAR!R119</f>
        <v>X</v>
      </c>
      <c r="C125" s="2" t="str">
        <f>AUXILIAR!S119</f>
        <v>X</v>
      </c>
      <c r="D125" s="2" t="str">
        <f t="shared" si="11"/>
        <v>X</v>
      </c>
      <c r="E125" s="2" t="str">
        <f t="shared" si="8"/>
        <v>X</v>
      </c>
      <c r="F125" s="2" t="str">
        <f t="shared" si="12"/>
        <v/>
      </c>
      <c r="G125" s="14" t="str">
        <f>IF(C125=10,SUMIF('GASTOS PERSONAL DEL PROYECTO'!$C$8:$C$157,1,'GASTOS PERSONAL DEL PROYECTO'!$I$8:$I$157),IF(C125=20,SUMIF('GASTOS PERSONAL DEL PROYECTO'!$C$8:$C$157,2,'GASTOS PERSONAL DEL PROYECTO'!$I$8:$I$157),IF(C125=30,SUMIF('GASTOS PERSONAL DEL PROYECTO'!$C$8:$C$157,3,'GASTOS PERSONAL DEL PROYECTO'!$I$8:$I$157),IF(C125=40,SUMIF('GASTOS PERSONAL DEL PROYECTO'!$C$8:$C$157,4,'GASTOS PERSONAL DEL PROYECTO'!$I$8:$I$157),""))))</f>
        <v/>
      </c>
      <c r="H125" s="15" t="str">
        <f t="shared" si="13"/>
        <v/>
      </c>
      <c r="I125" s="9" t="str">
        <f>IF(H125&lt;&gt;"",SUMIF('GASTOS PERSONAL DEL PROYECTO'!$B$8:$B$157,C125,'GASTOS PERSONAL DEL PROYECTO'!$I$8:$I$157),"")</f>
        <v/>
      </c>
      <c r="J125" s="15" t="str">
        <f t="shared" si="14"/>
        <v/>
      </c>
      <c r="K125" s="9" t="str">
        <f>IF(J125="","",VLOOKUP(B125,AUXILIAR!$F$10:$G$159,2,FALSE))</f>
        <v/>
      </c>
    </row>
    <row r="126" spans="2:11" ht="15" customHeight="1" x14ac:dyDescent="0.25">
      <c r="B126" s="2" t="str">
        <f>AUXILIAR!R120</f>
        <v>X</v>
      </c>
      <c r="C126" s="2" t="str">
        <f>AUXILIAR!S120</f>
        <v>X</v>
      </c>
      <c r="D126" s="2" t="str">
        <f t="shared" si="11"/>
        <v>X</v>
      </c>
      <c r="E126" s="2" t="str">
        <f t="shared" si="8"/>
        <v>X</v>
      </c>
      <c r="F126" s="2" t="str">
        <f t="shared" si="12"/>
        <v/>
      </c>
      <c r="G126" s="14" t="str">
        <f>IF(C126=10,SUMIF('GASTOS PERSONAL DEL PROYECTO'!$C$8:$C$157,1,'GASTOS PERSONAL DEL PROYECTO'!$I$8:$I$157),IF(C126=20,SUMIF('GASTOS PERSONAL DEL PROYECTO'!$C$8:$C$157,2,'GASTOS PERSONAL DEL PROYECTO'!$I$8:$I$157),IF(C126=30,SUMIF('GASTOS PERSONAL DEL PROYECTO'!$C$8:$C$157,3,'GASTOS PERSONAL DEL PROYECTO'!$I$8:$I$157),IF(C126=40,SUMIF('GASTOS PERSONAL DEL PROYECTO'!$C$8:$C$157,4,'GASTOS PERSONAL DEL PROYECTO'!$I$8:$I$157),""))))</f>
        <v/>
      </c>
      <c r="H126" s="15" t="str">
        <f t="shared" si="13"/>
        <v/>
      </c>
      <c r="I126" s="9" t="str">
        <f>IF(H126&lt;&gt;"",SUMIF('GASTOS PERSONAL DEL PROYECTO'!$B$8:$B$157,C126,'GASTOS PERSONAL DEL PROYECTO'!$I$8:$I$157),"")</f>
        <v/>
      </c>
      <c r="J126" s="15" t="str">
        <f t="shared" si="14"/>
        <v/>
      </c>
      <c r="K126" s="9" t="str">
        <f>IF(J126="","",VLOOKUP(B126,AUXILIAR!$F$10:$G$159,2,FALSE))</f>
        <v/>
      </c>
    </row>
    <row r="127" spans="2:11" ht="15" customHeight="1" x14ac:dyDescent="0.25">
      <c r="B127" s="2" t="str">
        <f>AUXILIAR!R121</f>
        <v>X</v>
      </c>
      <c r="C127" s="2" t="str">
        <f>AUXILIAR!S121</f>
        <v>X</v>
      </c>
      <c r="D127" s="2" t="str">
        <f t="shared" si="11"/>
        <v>X</v>
      </c>
      <c r="E127" s="2" t="str">
        <f t="shared" si="8"/>
        <v>X</v>
      </c>
      <c r="F127" s="2" t="str">
        <f t="shared" si="12"/>
        <v/>
      </c>
      <c r="G127" s="14" t="str">
        <f>IF(C127=10,SUMIF('GASTOS PERSONAL DEL PROYECTO'!$C$8:$C$157,1,'GASTOS PERSONAL DEL PROYECTO'!$I$8:$I$157),IF(C127=20,SUMIF('GASTOS PERSONAL DEL PROYECTO'!$C$8:$C$157,2,'GASTOS PERSONAL DEL PROYECTO'!$I$8:$I$157),IF(C127=30,SUMIF('GASTOS PERSONAL DEL PROYECTO'!$C$8:$C$157,3,'GASTOS PERSONAL DEL PROYECTO'!$I$8:$I$157),IF(C127=40,SUMIF('GASTOS PERSONAL DEL PROYECTO'!$C$8:$C$157,4,'GASTOS PERSONAL DEL PROYECTO'!$I$8:$I$157),""))))</f>
        <v/>
      </c>
      <c r="H127" s="15" t="str">
        <f t="shared" si="13"/>
        <v/>
      </c>
      <c r="I127" s="9" t="str">
        <f>IF(H127&lt;&gt;"",SUMIF('GASTOS PERSONAL DEL PROYECTO'!$B$8:$B$157,C127,'GASTOS PERSONAL DEL PROYECTO'!$I$8:$I$157),"")</f>
        <v/>
      </c>
      <c r="J127" s="15" t="str">
        <f t="shared" si="14"/>
        <v/>
      </c>
      <c r="K127" s="9" t="str">
        <f>IF(J127="","",VLOOKUP(B127,AUXILIAR!$F$10:$G$159,2,FALSE))</f>
        <v/>
      </c>
    </row>
    <row r="128" spans="2:11" ht="15" customHeight="1" x14ac:dyDescent="0.25">
      <c r="B128" s="2" t="str">
        <f>AUXILIAR!R122</f>
        <v>X</v>
      </c>
      <c r="C128" s="2" t="str">
        <f>AUXILIAR!S122</f>
        <v>X</v>
      </c>
      <c r="D128" s="2" t="str">
        <f t="shared" si="11"/>
        <v>X</v>
      </c>
      <c r="E128" s="2" t="str">
        <f t="shared" si="8"/>
        <v>X</v>
      </c>
      <c r="F128" s="2" t="str">
        <f t="shared" si="12"/>
        <v/>
      </c>
      <c r="G128" s="14" t="str">
        <f>IF(C128=10,SUMIF('GASTOS PERSONAL DEL PROYECTO'!$C$8:$C$157,1,'GASTOS PERSONAL DEL PROYECTO'!$I$8:$I$157),IF(C128=20,SUMIF('GASTOS PERSONAL DEL PROYECTO'!$C$8:$C$157,2,'GASTOS PERSONAL DEL PROYECTO'!$I$8:$I$157),IF(C128=30,SUMIF('GASTOS PERSONAL DEL PROYECTO'!$C$8:$C$157,3,'GASTOS PERSONAL DEL PROYECTO'!$I$8:$I$157),IF(C128=40,SUMIF('GASTOS PERSONAL DEL PROYECTO'!$C$8:$C$157,4,'GASTOS PERSONAL DEL PROYECTO'!$I$8:$I$157),""))))</f>
        <v/>
      </c>
      <c r="H128" s="15" t="str">
        <f t="shared" si="13"/>
        <v/>
      </c>
      <c r="I128" s="9" t="str">
        <f>IF(H128&lt;&gt;"",SUMIF('GASTOS PERSONAL DEL PROYECTO'!$B$8:$B$157,C128,'GASTOS PERSONAL DEL PROYECTO'!$I$8:$I$157),"")</f>
        <v/>
      </c>
      <c r="J128" s="15" t="str">
        <f t="shared" si="14"/>
        <v/>
      </c>
      <c r="K128" s="9" t="str">
        <f>IF(J128="","",VLOOKUP(B128,AUXILIAR!$F$10:$G$159,2,FALSE))</f>
        <v/>
      </c>
    </row>
    <row r="129" spans="2:11" ht="15" customHeight="1" x14ac:dyDescent="0.25">
      <c r="B129" s="2" t="str">
        <f>AUXILIAR!R123</f>
        <v>X</v>
      </c>
      <c r="C129" s="2" t="str">
        <f>AUXILIAR!S123</f>
        <v>X</v>
      </c>
      <c r="D129" s="2" t="str">
        <f t="shared" si="11"/>
        <v>X</v>
      </c>
      <c r="E129" s="2" t="str">
        <f t="shared" si="8"/>
        <v>X</v>
      </c>
      <c r="F129" s="2" t="str">
        <f t="shared" si="12"/>
        <v/>
      </c>
      <c r="G129" s="14" t="str">
        <f>IF(C129=10,SUMIF('GASTOS PERSONAL DEL PROYECTO'!$C$8:$C$157,1,'GASTOS PERSONAL DEL PROYECTO'!$I$8:$I$157),IF(C129=20,SUMIF('GASTOS PERSONAL DEL PROYECTO'!$C$8:$C$157,2,'GASTOS PERSONAL DEL PROYECTO'!$I$8:$I$157),IF(C129=30,SUMIF('GASTOS PERSONAL DEL PROYECTO'!$C$8:$C$157,3,'GASTOS PERSONAL DEL PROYECTO'!$I$8:$I$157),IF(C129=40,SUMIF('GASTOS PERSONAL DEL PROYECTO'!$C$8:$C$157,4,'GASTOS PERSONAL DEL PROYECTO'!$I$8:$I$157),""))))</f>
        <v/>
      </c>
      <c r="H129" s="15" t="str">
        <f t="shared" si="13"/>
        <v/>
      </c>
      <c r="I129" s="9" t="str">
        <f>IF(H129&lt;&gt;"",SUMIF('GASTOS PERSONAL DEL PROYECTO'!$B$8:$B$157,C129,'GASTOS PERSONAL DEL PROYECTO'!$I$8:$I$157),"")</f>
        <v/>
      </c>
      <c r="J129" s="15" t="str">
        <f t="shared" si="14"/>
        <v/>
      </c>
      <c r="K129" s="9" t="str">
        <f>IF(J129="","",VLOOKUP(B129,AUXILIAR!$F$10:$G$159,2,FALSE))</f>
        <v/>
      </c>
    </row>
    <row r="130" spans="2:11" ht="15" customHeight="1" x14ac:dyDescent="0.25">
      <c r="B130" s="2" t="str">
        <f>AUXILIAR!R124</f>
        <v>X</v>
      </c>
      <c r="C130" s="2" t="str">
        <f>AUXILIAR!S124</f>
        <v>X</v>
      </c>
      <c r="D130" s="2" t="str">
        <f t="shared" si="11"/>
        <v>X</v>
      </c>
      <c r="E130" s="2" t="str">
        <f t="shared" si="8"/>
        <v>X</v>
      </c>
      <c r="F130" s="2" t="str">
        <f t="shared" si="12"/>
        <v/>
      </c>
      <c r="G130" s="14" t="str">
        <f>IF(C130=10,SUMIF('GASTOS PERSONAL DEL PROYECTO'!$C$8:$C$157,1,'GASTOS PERSONAL DEL PROYECTO'!$I$8:$I$157),IF(C130=20,SUMIF('GASTOS PERSONAL DEL PROYECTO'!$C$8:$C$157,2,'GASTOS PERSONAL DEL PROYECTO'!$I$8:$I$157),IF(C130=30,SUMIF('GASTOS PERSONAL DEL PROYECTO'!$C$8:$C$157,3,'GASTOS PERSONAL DEL PROYECTO'!$I$8:$I$157),IF(C130=40,SUMIF('GASTOS PERSONAL DEL PROYECTO'!$C$8:$C$157,4,'GASTOS PERSONAL DEL PROYECTO'!$I$8:$I$157),""))))</f>
        <v/>
      </c>
      <c r="H130" s="15" t="str">
        <f t="shared" si="13"/>
        <v/>
      </c>
      <c r="I130" s="9" t="str">
        <f>IF(H130&lt;&gt;"",SUMIF('GASTOS PERSONAL DEL PROYECTO'!$B$8:$B$157,C130,'GASTOS PERSONAL DEL PROYECTO'!$I$8:$I$157),"")</f>
        <v/>
      </c>
      <c r="J130" s="15" t="str">
        <f t="shared" si="14"/>
        <v/>
      </c>
      <c r="K130" s="9" t="str">
        <f>IF(J130="","",VLOOKUP(B130,AUXILIAR!$F$10:$G$159,2,FALSE))</f>
        <v/>
      </c>
    </row>
    <row r="131" spans="2:11" ht="15" customHeight="1" x14ac:dyDescent="0.25">
      <c r="B131" s="2" t="str">
        <f>AUXILIAR!R125</f>
        <v>X</v>
      </c>
      <c r="C131" s="2" t="str">
        <f>AUXILIAR!S125</f>
        <v>X</v>
      </c>
      <c r="D131" s="2" t="str">
        <f t="shared" si="11"/>
        <v>X</v>
      </c>
      <c r="E131" s="2" t="str">
        <f t="shared" si="8"/>
        <v>X</v>
      </c>
      <c r="F131" s="2" t="str">
        <f t="shared" si="12"/>
        <v/>
      </c>
      <c r="G131" s="14" t="str">
        <f>IF(C131=10,SUMIF('GASTOS PERSONAL DEL PROYECTO'!$C$8:$C$157,1,'GASTOS PERSONAL DEL PROYECTO'!$I$8:$I$157),IF(C131=20,SUMIF('GASTOS PERSONAL DEL PROYECTO'!$C$8:$C$157,2,'GASTOS PERSONAL DEL PROYECTO'!$I$8:$I$157),IF(C131=30,SUMIF('GASTOS PERSONAL DEL PROYECTO'!$C$8:$C$157,3,'GASTOS PERSONAL DEL PROYECTO'!$I$8:$I$157),IF(C131=40,SUMIF('GASTOS PERSONAL DEL PROYECTO'!$C$8:$C$157,4,'GASTOS PERSONAL DEL PROYECTO'!$I$8:$I$157),""))))</f>
        <v/>
      </c>
      <c r="H131" s="15" t="str">
        <f t="shared" si="13"/>
        <v/>
      </c>
      <c r="I131" s="9" t="str">
        <f>IF(H131&lt;&gt;"",SUMIF('GASTOS PERSONAL DEL PROYECTO'!$B$8:$B$157,C131,'GASTOS PERSONAL DEL PROYECTO'!$I$8:$I$157),"")</f>
        <v/>
      </c>
      <c r="J131" s="15" t="str">
        <f t="shared" si="14"/>
        <v/>
      </c>
      <c r="K131" s="9" t="str">
        <f>IF(J131="","",VLOOKUP(B131,AUXILIAR!$F$10:$G$159,2,FALSE))</f>
        <v/>
      </c>
    </row>
    <row r="132" spans="2:11" ht="15" customHeight="1" x14ac:dyDescent="0.25">
      <c r="B132" s="2" t="str">
        <f>AUXILIAR!R126</f>
        <v>X</v>
      </c>
      <c r="C132" s="2" t="str">
        <f>AUXILIAR!S126</f>
        <v>X</v>
      </c>
      <c r="D132" s="2" t="str">
        <f t="shared" si="11"/>
        <v>X</v>
      </c>
      <c r="E132" s="2" t="str">
        <f t="shared" si="8"/>
        <v>X</v>
      </c>
      <c r="F132" s="2" t="str">
        <f t="shared" si="12"/>
        <v/>
      </c>
      <c r="G132" s="14" t="str">
        <f>IF(C132=10,SUMIF('GASTOS PERSONAL DEL PROYECTO'!$C$8:$C$157,1,'GASTOS PERSONAL DEL PROYECTO'!$I$8:$I$157),IF(C132=20,SUMIF('GASTOS PERSONAL DEL PROYECTO'!$C$8:$C$157,2,'GASTOS PERSONAL DEL PROYECTO'!$I$8:$I$157),IF(C132=30,SUMIF('GASTOS PERSONAL DEL PROYECTO'!$C$8:$C$157,3,'GASTOS PERSONAL DEL PROYECTO'!$I$8:$I$157),IF(C132=40,SUMIF('GASTOS PERSONAL DEL PROYECTO'!$C$8:$C$157,4,'GASTOS PERSONAL DEL PROYECTO'!$I$8:$I$157),""))))</f>
        <v/>
      </c>
      <c r="H132" s="15" t="str">
        <f t="shared" si="13"/>
        <v/>
      </c>
      <c r="I132" s="9" t="str">
        <f>IF(H132&lt;&gt;"",SUMIF('GASTOS PERSONAL DEL PROYECTO'!$B$8:$B$157,C132,'GASTOS PERSONAL DEL PROYECTO'!$I$8:$I$157),"")</f>
        <v/>
      </c>
      <c r="J132" s="15" t="str">
        <f t="shared" si="14"/>
        <v/>
      </c>
      <c r="K132" s="9" t="str">
        <f>IF(J132="","",VLOOKUP(B132,AUXILIAR!$F$10:$G$159,2,FALSE))</f>
        <v/>
      </c>
    </row>
    <row r="133" spans="2:11" ht="15" customHeight="1" x14ac:dyDescent="0.25">
      <c r="B133" s="2" t="str">
        <f>AUXILIAR!R127</f>
        <v>X</v>
      </c>
      <c r="C133" s="2" t="str">
        <f>AUXILIAR!S127</f>
        <v>X</v>
      </c>
      <c r="D133" s="2" t="str">
        <f t="shared" si="11"/>
        <v>X</v>
      </c>
      <c r="E133" s="2" t="str">
        <f t="shared" si="8"/>
        <v>X</v>
      </c>
      <c r="F133" s="2" t="str">
        <f t="shared" si="12"/>
        <v/>
      </c>
      <c r="G133" s="14" t="str">
        <f>IF(C133=10,SUMIF('GASTOS PERSONAL DEL PROYECTO'!$C$8:$C$157,1,'GASTOS PERSONAL DEL PROYECTO'!$I$8:$I$157),IF(C133=20,SUMIF('GASTOS PERSONAL DEL PROYECTO'!$C$8:$C$157,2,'GASTOS PERSONAL DEL PROYECTO'!$I$8:$I$157),IF(C133=30,SUMIF('GASTOS PERSONAL DEL PROYECTO'!$C$8:$C$157,3,'GASTOS PERSONAL DEL PROYECTO'!$I$8:$I$157),IF(C133=40,SUMIF('GASTOS PERSONAL DEL PROYECTO'!$C$8:$C$157,4,'GASTOS PERSONAL DEL PROYECTO'!$I$8:$I$157),""))))</f>
        <v/>
      </c>
      <c r="H133" s="15" t="str">
        <f t="shared" si="13"/>
        <v/>
      </c>
      <c r="I133" s="9" t="str">
        <f>IF(H133&lt;&gt;"",SUMIF('GASTOS PERSONAL DEL PROYECTO'!$B$8:$B$157,C133,'GASTOS PERSONAL DEL PROYECTO'!$I$8:$I$157),"")</f>
        <v/>
      </c>
      <c r="J133" s="15" t="str">
        <f t="shared" si="14"/>
        <v/>
      </c>
      <c r="K133" s="9" t="str">
        <f>IF(J133="","",VLOOKUP(B133,AUXILIAR!$F$10:$G$159,2,FALSE))</f>
        <v/>
      </c>
    </row>
    <row r="134" spans="2:11" ht="15" customHeight="1" x14ac:dyDescent="0.25">
      <c r="B134" s="2" t="str">
        <f>AUXILIAR!R128</f>
        <v>X</v>
      </c>
      <c r="C134" s="2" t="str">
        <f>AUXILIAR!S128</f>
        <v>X</v>
      </c>
      <c r="D134" s="2" t="str">
        <f t="shared" si="11"/>
        <v>X</v>
      </c>
      <c r="E134" s="2" t="str">
        <f t="shared" si="8"/>
        <v>X</v>
      </c>
      <c r="F134" s="2" t="str">
        <f t="shared" si="12"/>
        <v/>
      </c>
      <c r="G134" s="14" t="str">
        <f>IF(C134=10,SUMIF('GASTOS PERSONAL DEL PROYECTO'!$C$8:$C$157,1,'GASTOS PERSONAL DEL PROYECTO'!$I$8:$I$157),IF(C134=20,SUMIF('GASTOS PERSONAL DEL PROYECTO'!$C$8:$C$157,2,'GASTOS PERSONAL DEL PROYECTO'!$I$8:$I$157),IF(C134=30,SUMIF('GASTOS PERSONAL DEL PROYECTO'!$C$8:$C$157,3,'GASTOS PERSONAL DEL PROYECTO'!$I$8:$I$157),IF(C134=40,SUMIF('GASTOS PERSONAL DEL PROYECTO'!$C$8:$C$157,4,'GASTOS PERSONAL DEL PROYECTO'!$I$8:$I$157),""))))</f>
        <v/>
      </c>
      <c r="H134" s="15" t="str">
        <f t="shared" si="13"/>
        <v/>
      </c>
      <c r="I134" s="9" t="str">
        <f>IF(H134&lt;&gt;"",SUMIF('GASTOS PERSONAL DEL PROYECTO'!$B$8:$B$157,C134,'GASTOS PERSONAL DEL PROYECTO'!$I$8:$I$157),"")</f>
        <v/>
      </c>
      <c r="J134" s="15" t="str">
        <f t="shared" si="14"/>
        <v/>
      </c>
      <c r="K134" s="9" t="str">
        <f>IF(J134="","",VLOOKUP(B134,AUXILIAR!$F$10:$G$159,2,FALSE))</f>
        <v/>
      </c>
    </row>
    <row r="135" spans="2:11" ht="15" customHeight="1" x14ac:dyDescent="0.25">
      <c r="B135" s="2" t="str">
        <f>AUXILIAR!R129</f>
        <v>X</v>
      </c>
      <c r="C135" s="2" t="str">
        <f>AUXILIAR!S129</f>
        <v>X</v>
      </c>
      <c r="D135" s="2" t="str">
        <f t="shared" si="11"/>
        <v>X</v>
      </c>
      <c r="E135" s="2" t="str">
        <f t="shared" si="8"/>
        <v>X</v>
      </c>
      <c r="F135" s="2" t="str">
        <f t="shared" si="12"/>
        <v/>
      </c>
      <c r="G135" s="14" t="str">
        <f>IF(C135=10,SUMIF('GASTOS PERSONAL DEL PROYECTO'!$C$8:$C$157,1,'GASTOS PERSONAL DEL PROYECTO'!$I$8:$I$157),IF(C135=20,SUMIF('GASTOS PERSONAL DEL PROYECTO'!$C$8:$C$157,2,'GASTOS PERSONAL DEL PROYECTO'!$I$8:$I$157),IF(C135=30,SUMIF('GASTOS PERSONAL DEL PROYECTO'!$C$8:$C$157,3,'GASTOS PERSONAL DEL PROYECTO'!$I$8:$I$157),IF(C135=40,SUMIF('GASTOS PERSONAL DEL PROYECTO'!$C$8:$C$157,4,'GASTOS PERSONAL DEL PROYECTO'!$I$8:$I$157),""))))</f>
        <v/>
      </c>
      <c r="H135" s="15" t="str">
        <f t="shared" si="13"/>
        <v/>
      </c>
      <c r="I135" s="9" t="str">
        <f>IF(H135&lt;&gt;"",SUMIF('GASTOS PERSONAL DEL PROYECTO'!$B$8:$B$157,C135,'GASTOS PERSONAL DEL PROYECTO'!$I$8:$I$157),"")</f>
        <v/>
      </c>
      <c r="J135" s="15" t="str">
        <f t="shared" si="14"/>
        <v/>
      </c>
      <c r="K135" s="9" t="str">
        <f>IF(J135="","",VLOOKUP(B135,AUXILIAR!$F$10:$G$159,2,FALSE))</f>
        <v/>
      </c>
    </row>
    <row r="136" spans="2:11" ht="15" customHeight="1" x14ac:dyDescent="0.25">
      <c r="B136" s="2" t="str">
        <f>AUXILIAR!R130</f>
        <v>X</v>
      </c>
      <c r="C136" s="2" t="str">
        <f>AUXILIAR!S130</f>
        <v>X</v>
      </c>
      <c r="D136" s="2" t="str">
        <f t="shared" si="11"/>
        <v>X</v>
      </c>
      <c r="E136" s="2" t="str">
        <f t="shared" si="8"/>
        <v>X</v>
      </c>
      <c r="F136" s="2" t="str">
        <f t="shared" si="12"/>
        <v/>
      </c>
      <c r="G136" s="14" t="str">
        <f>IF(C136=10,SUMIF('GASTOS PERSONAL DEL PROYECTO'!$C$8:$C$157,1,'GASTOS PERSONAL DEL PROYECTO'!$I$8:$I$157),IF(C136=20,SUMIF('GASTOS PERSONAL DEL PROYECTO'!$C$8:$C$157,2,'GASTOS PERSONAL DEL PROYECTO'!$I$8:$I$157),IF(C136=30,SUMIF('GASTOS PERSONAL DEL PROYECTO'!$C$8:$C$157,3,'GASTOS PERSONAL DEL PROYECTO'!$I$8:$I$157),IF(C136=40,SUMIF('GASTOS PERSONAL DEL PROYECTO'!$C$8:$C$157,4,'GASTOS PERSONAL DEL PROYECTO'!$I$8:$I$157),""))))</f>
        <v/>
      </c>
      <c r="H136" s="15" t="str">
        <f t="shared" si="13"/>
        <v/>
      </c>
      <c r="I136" s="9" t="str">
        <f>IF(H136&lt;&gt;"",SUMIF('GASTOS PERSONAL DEL PROYECTO'!$B$8:$B$157,C136,'GASTOS PERSONAL DEL PROYECTO'!$I$8:$I$157),"")</f>
        <v/>
      </c>
      <c r="J136" s="15" t="str">
        <f t="shared" si="14"/>
        <v/>
      </c>
      <c r="K136" s="9" t="str">
        <f>IF(J136="","",VLOOKUP(B136,AUXILIAR!$F$10:$G$159,2,FALSE))</f>
        <v/>
      </c>
    </row>
    <row r="137" spans="2:11" ht="15" customHeight="1" x14ac:dyDescent="0.25">
      <c r="B137" s="2" t="str">
        <f>AUXILIAR!R131</f>
        <v>X</v>
      </c>
      <c r="C137" s="2" t="str">
        <f>AUXILIAR!S131</f>
        <v>X</v>
      </c>
      <c r="D137" s="2" t="str">
        <f t="shared" si="11"/>
        <v>X</v>
      </c>
      <c r="E137" s="2" t="str">
        <f t="shared" si="8"/>
        <v>X</v>
      </c>
      <c r="F137" s="2" t="str">
        <f t="shared" si="12"/>
        <v/>
      </c>
      <c r="G137" s="14" t="str">
        <f>IF(C137=10,SUMIF('GASTOS PERSONAL DEL PROYECTO'!$C$8:$C$157,1,'GASTOS PERSONAL DEL PROYECTO'!$I$8:$I$157),IF(C137=20,SUMIF('GASTOS PERSONAL DEL PROYECTO'!$C$8:$C$157,2,'GASTOS PERSONAL DEL PROYECTO'!$I$8:$I$157),IF(C137=30,SUMIF('GASTOS PERSONAL DEL PROYECTO'!$C$8:$C$157,3,'GASTOS PERSONAL DEL PROYECTO'!$I$8:$I$157),IF(C137=40,SUMIF('GASTOS PERSONAL DEL PROYECTO'!$C$8:$C$157,4,'GASTOS PERSONAL DEL PROYECTO'!$I$8:$I$157),""))))</f>
        <v/>
      </c>
      <c r="H137" s="15" t="str">
        <f t="shared" si="13"/>
        <v/>
      </c>
      <c r="I137" s="9" t="str">
        <f>IF(H137&lt;&gt;"",SUMIF('GASTOS PERSONAL DEL PROYECTO'!$B$8:$B$157,C137,'GASTOS PERSONAL DEL PROYECTO'!$I$8:$I$157),"")</f>
        <v/>
      </c>
      <c r="J137" s="15" t="str">
        <f t="shared" si="14"/>
        <v/>
      </c>
      <c r="K137" s="9" t="str">
        <f>IF(J137="","",VLOOKUP(B137,AUXILIAR!$F$10:$G$159,2,FALSE))</f>
        <v/>
      </c>
    </row>
    <row r="138" spans="2:11" ht="15" customHeight="1" x14ac:dyDescent="0.25">
      <c r="B138" s="2" t="str">
        <f>AUXILIAR!R132</f>
        <v>X</v>
      </c>
      <c r="C138" s="2" t="str">
        <f>AUXILIAR!S132</f>
        <v>X</v>
      </c>
      <c r="D138" s="2" t="str">
        <f t="shared" si="11"/>
        <v>X</v>
      </c>
      <c r="E138" s="2" t="str">
        <f t="shared" si="8"/>
        <v>X</v>
      </c>
      <c r="F138" s="2" t="str">
        <f t="shared" si="12"/>
        <v/>
      </c>
      <c r="G138" s="14" t="str">
        <f>IF(C138=10,SUMIF('GASTOS PERSONAL DEL PROYECTO'!$C$8:$C$157,1,'GASTOS PERSONAL DEL PROYECTO'!$I$8:$I$157),IF(C138=20,SUMIF('GASTOS PERSONAL DEL PROYECTO'!$C$8:$C$157,2,'GASTOS PERSONAL DEL PROYECTO'!$I$8:$I$157),IF(C138=30,SUMIF('GASTOS PERSONAL DEL PROYECTO'!$C$8:$C$157,3,'GASTOS PERSONAL DEL PROYECTO'!$I$8:$I$157),IF(C138=40,SUMIF('GASTOS PERSONAL DEL PROYECTO'!$C$8:$C$157,4,'GASTOS PERSONAL DEL PROYECTO'!$I$8:$I$157),""))))</f>
        <v/>
      </c>
      <c r="H138" s="15" t="str">
        <f t="shared" si="13"/>
        <v/>
      </c>
      <c r="I138" s="9" t="str">
        <f>IF(H138&lt;&gt;"",SUMIF('GASTOS PERSONAL DEL PROYECTO'!$B$8:$B$157,C138,'GASTOS PERSONAL DEL PROYECTO'!$I$8:$I$157),"")</f>
        <v/>
      </c>
      <c r="J138" s="15" t="str">
        <f t="shared" si="14"/>
        <v/>
      </c>
      <c r="K138" s="9" t="str">
        <f>IF(J138="","",VLOOKUP(B138,AUXILIAR!$F$10:$G$159,2,FALSE))</f>
        <v/>
      </c>
    </row>
    <row r="139" spans="2:11" ht="15" customHeight="1" x14ac:dyDescent="0.25">
      <c r="B139" s="2" t="str">
        <f>AUXILIAR!R133</f>
        <v>X</v>
      </c>
      <c r="C139" s="2" t="str">
        <f>AUXILIAR!S133</f>
        <v>X</v>
      </c>
      <c r="D139" s="2" t="str">
        <f t="shared" si="11"/>
        <v>X</v>
      </c>
      <c r="E139" s="2" t="str">
        <f t="shared" si="8"/>
        <v>X</v>
      </c>
      <c r="F139" s="2" t="str">
        <f t="shared" si="12"/>
        <v/>
      </c>
      <c r="G139" s="14" t="str">
        <f>IF(C139=10,SUMIF('GASTOS PERSONAL DEL PROYECTO'!$C$8:$C$157,1,'GASTOS PERSONAL DEL PROYECTO'!$I$8:$I$157),IF(C139=20,SUMIF('GASTOS PERSONAL DEL PROYECTO'!$C$8:$C$157,2,'GASTOS PERSONAL DEL PROYECTO'!$I$8:$I$157),IF(C139=30,SUMIF('GASTOS PERSONAL DEL PROYECTO'!$C$8:$C$157,3,'GASTOS PERSONAL DEL PROYECTO'!$I$8:$I$157),IF(C139=40,SUMIF('GASTOS PERSONAL DEL PROYECTO'!$C$8:$C$157,4,'GASTOS PERSONAL DEL PROYECTO'!$I$8:$I$157),""))))</f>
        <v/>
      </c>
      <c r="H139" s="15" t="str">
        <f t="shared" si="13"/>
        <v/>
      </c>
      <c r="I139" s="9" t="str">
        <f>IF(H139&lt;&gt;"",SUMIF('GASTOS PERSONAL DEL PROYECTO'!$B$8:$B$157,C139,'GASTOS PERSONAL DEL PROYECTO'!$I$8:$I$157),"")</f>
        <v/>
      </c>
      <c r="J139" s="15" t="str">
        <f t="shared" si="14"/>
        <v/>
      </c>
      <c r="K139" s="9" t="str">
        <f>IF(J139="","",VLOOKUP(B139,AUXILIAR!$F$10:$G$159,2,FALSE))</f>
        <v/>
      </c>
    </row>
    <row r="140" spans="2:11" ht="15" customHeight="1" x14ac:dyDescent="0.25">
      <c r="B140" s="2" t="str">
        <f>AUXILIAR!R134</f>
        <v>X</v>
      </c>
      <c r="C140" s="2" t="str">
        <f>AUXILIAR!S134</f>
        <v>X</v>
      </c>
      <c r="D140" s="2" t="str">
        <f t="shared" si="11"/>
        <v>X</v>
      </c>
      <c r="E140" s="2" t="str">
        <f t="shared" ref="E140:E165" si="15">IF(D140="X","X",IF(C140&lt;&gt;C139,1,"X"))</f>
        <v>X</v>
      </c>
      <c r="F140" s="2" t="str">
        <f t="shared" si="12"/>
        <v/>
      </c>
      <c r="G140" s="14" t="str">
        <f>IF(C140=10,SUMIF('GASTOS PERSONAL DEL PROYECTO'!$C$8:$C$157,1,'GASTOS PERSONAL DEL PROYECTO'!$I$8:$I$157),IF(C140=20,SUMIF('GASTOS PERSONAL DEL PROYECTO'!$C$8:$C$157,2,'GASTOS PERSONAL DEL PROYECTO'!$I$8:$I$157),IF(C140=30,SUMIF('GASTOS PERSONAL DEL PROYECTO'!$C$8:$C$157,3,'GASTOS PERSONAL DEL PROYECTO'!$I$8:$I$157),IF(C140=40,SUMIF('GASTOS PERSONAL DEL PROYECTO'!$C$8:$C$157,4,'GASTOS PERSONAL DEL PROYECTO'!$I$8:$I$157),""))))</f>
        <v/>
      </c>
      <c r="H140" s="15" t="str">
        <f t="shared" ref="H140:H165" si="16">IF(B140="X","",IF(LEFT(B140,1)="A","",IF(E140="X","",IF(AND(E140=1,MID(B140,10,1)=":"),LEFT(B140,10),LEFT(B140,11)))))</f>
        <v/>
      </c>
      <c r="I140" s="9" t="str">
        <f>IF(H140&lt;&gt;"",SUMIF('GASTOS PERSONAL DEL PROYECTO'!$B$8:$B$157,C140,'GASTOS PERSONAL DEL PROYECTO'!$I$8:$I$157),"")</f>
        <v/>
      </c>
      <c r="J140" s="15" t="str">
        <f t="shared" ref="J140:J165" si="17">IF(LEFT(F140,1)="A","",IF(MID(B140,10,1)=":",MID(B140,12,6),MID(B140,13,6)))</f>
        <v/>
      </c>
      <c r="K140" s="9" t="str">
        <f>IF(J140="","",VLOOKUP(B140,AUXILIAR!$F$10:$G$159,2,FALSE))</f>
        <v/>
      </c>
    </row>
    <row r="141" spans="2:11" ht="15" customHeight="1" x14ac:dyDescent="0.25">
      <c r="B141" s="2" t="str">
        <f>AUXILIAR!R135</f>
        <v>X</v>
      </c>
      <c r="C141" s="2" t="str">
        <f>AUXILIAR!S135</f>
        <v>X</v>
      </c>
      <c r="D141" s="2" t="str">
        <f t="shared" ref="D141:D165" si="18">IF(C141="X","X",IF(COUNTIF($C$12:$C$165,C141)&gt;1,"REP",""))</f>
        <v>X</v>
      </c>
      <c r="E141" s="2" t="str">
        <f t="shared" si="15"/>
        <v>X</v>
      </c>
      <c r="F141" s="2" t="str">
        <f t="shared" si="12"/>
        <v/>
      </c>
      <c r="G141" s="14" t="str">
        <f>IF(C141=10,SUMIF('GASTOS PERSONAL DEL PROYECTO'!$C$8:$C$157,1,'GASTOS PERSONAL DEL PROYECTO'!$I$8:$I$157),IF(C141=20,SUMIF('GASTOS PERSONAL DEL PROYECTO'!$C$8:$C$157,2,'GASTOS PERSONAL DEL PROYECTO'!$I$8:$I$157),IF(C141=30,SUMIF('GASTOS PERSONAL DEL PROYECTO'!$C$8:$C$157,3,'GASTOS PERSONAL DEL PROYECTO'!$I$8:$I$157),IF(C141=40,SUMIF('GASTOS PERSONAL DEL PROYECTO'!$C$8:$C$157,4,'GASTOS PERSONAL DEL PROYECTO'!$I$8:$I$157),""))))</f>
        <v/>
      </c>
      <c r="H141" s="15" t="str">
        <f t="shared" si="16"/>
        <v/>
      </c>
      <c r="I141" s="9" t="str">
        <f>IF(H141&lt;&gt;"",SUMIF('GASTOS PERSONAL DEL PROYECTO'!$B$8:$B$157,C141,'GASTOS PERSONAL DEL PROYECTO'!$I$8:$I$157),"")</f>
        <v/>
      </c>
      <c r="J141" s="15" t="str">
        <f t="shared" si="17"/>
        <v/>
      </c>
      <c r="K141" s="9" t="str">
        <f>IF(J141="","",VLOOKUP(B141,AUXILIAR!$F$10:$G$159,2,FALSE))</f>
        <v/>
      </c>
    </row>
    <row r="142" spans="2:11" ht="15" customHeight="1" x14ac:dyDescent="0.25">
      <c r="B142" s="2" t="str">
        <f>AUXILIAR!R136</f>
        <v>X</v>
      </c>
      <c r="C142" s="2" t="str">
        <f>AUXILIAR!S136</f>
        <v>X</v>
      </c>
      <c r="D142" s="2" t="str">
        <f t="shared" si="18"/>
        <v>X</v>
      </c>
      <c r="E142" s="2" t="str">
        <f t="shared" si="15"/>
        <v>X</v>
      </c>
      <c r="F142" s="2" t="str">
        <f t="shared" si="12"/>
        <v/>
      </c>
      <c r="G142" s="14" t="str">
        <f>IF(C142=10,SUMIF('GASTOS PERSONAL DEL PROYECTO'!$C$8:$C$157,1,'GASTOS PERSONAL DEL PROYECTO'!$I$8:$I$157),IF(C142=20,SUMIF('GASTOS PERSONAL DEL PROYECTO'!$C$8:$C$157,2,'GASTOS PERSONAL DEL PROYECTO'!$I$8:$I$157),IF(C142=30,SUMIF('GASTOS PERSONAL DEL PROYECTO'!$C$8:$C$157,3,'GASTOS PERSONAL DEL PROYECTO'!$I$8:$I$157),IF(C142=40,SUMIF('GASTOS PERSONAL DEL PROYECTO'!$C$8:$C$157,4,'GASTOS PERSONAL DEL PROYECTO'!$I$8:$I$157),""))))</f>
        <v/>
      </c>
      <c r="H142" s="15" t="str">
        <f t="shared" si="16"/>
        <v/>
      </c>
      <c r="I142" s="9" t="str">
        <f>IF(H142&lt;&gt;"",SUMIF('GASTOS PERSONAL DEL PROYECTO'!$B$8:$B$157,C142,'GASTOS PERSONAL DEL PROYECTO'!$I$8:$I$157),"")</f>
        <v/>
      </c>
      <c r="J142" s="15" t="str">
        <f t="shared" si="17"/>
        <v/>
      </c>
      <c r="K142" s="9" t="str">
        <f>IF(J142="","",VLOOKUP(B142,AUXILIAR!$F$10:$G$159,2,FALSE))</f>
        <v/>
      </c>
    </row>
    <row r="143" spans="2:11" ht="15" customHeight="1" x14ac:dyDescent="0.25">
      <c r="B143" s="2" t="str">
        <f>AUXILIAR!R137</f>
        <v>X</v>
      </c>
      <c r="C143" s="2" t="str">
        <f>AUXILIAR!S137</f>
        <v>X</v>
      </c>
      <c r="D143" s="2" t="str">
        <f t="shared" si="18"/>
        <v>X</v>
      </c>
      <c r="E143" s="2" t="str">
        <f t="shared" si="15"/>
        <v>X</v>
      </c>
      <c r="F143" s="2" t="str">
        <f t="shared" si="12"/>
        <v/>
      </c>
      <c r="G143" s="14" t="str">
        <f>IF(C143=10,SUMIF('GASTOS PERSONAL DEL PROYECTO'!$C$8:$C$157,1,'GASTOS PERSONAL DEL PROYECTO'!$I$8:$I$157),IF(C143=20,SUMIF('GASTOS PERSONAL DEL PROYECTO'!$C$8:$C$157,2,'GASTOS PERSONAL DEL PROYECTO'!$I$8:$I$157),IF(C143=30,SUMIF('GASTOS PERSONAL DEL PROYECTO'!$C$8:$C$157,3,'GASTOS PERSONAL DEL PROYECTO'!$I$8:$I$157),IF(C143=40,SUMIF('GASTOS PERSONAL DEL PROYECTO'!$C$8:$C$157,4,'GASTOS PERSONAL DEL PROYECTO'!$I$8:$I$157),""))))</f>
        <v/>
      </c>
      <c r="H143" s="15" t="str">
        <f t="shared" si="16"/>
        <v/>
      </c>
      <c r="I143" s="9" t="str">
        <f>IF(H143&lt;&gt;"",SUMIF('GASTOS PERSONAL DEL PROYECTO'!$B$8:$B$157,C143,'GASTOS PERSONAL DEL PROYECTO'!$I$8:$I$157),"")</f>
        <v/>
      </c>
      <c r="J143" s="15" t="str">
        <f t="shared" si="17"/>
        <v/>
      </c>
      <c r="K143" s="9" t="str">
        <f>IF(J143="","",VLOOKUP(B143,AUXILIAR!$F$10:$G$159,2,FALSE))</f>
        <v/>
      </c>
    </row>
    <row r="144" spans="2:11" ht="15" customHeight="1" x14ac:dyDescent="0.25">
      <c r="B144" s="2" t="str">
        <f>AUXILIAR!R138</f>
        <v>X</v>
      </c>
      <c r="C144" s="2" t="str">
        <f>AUXILIAR!S138</f>
        <v>X</v>
      </c>
      <c r="D144" s="2" t="str">
        <f t="shared" si="18"/>
        <v>X</v>
      </c>
      <c r="E144" s="2" t="str">
        <f t="shared" si="15"/>
        <v>X</v>
      </c>
      <c r="F144" s="2" t="str">
        <f t="shared" si="12"/>
        <v/>
      </c>
      <c r="G144" s="14" t="str">
        <f>IF(C144=10,SUMIF('GASTOS PERSONAL DEL PROYECTO'!$C$8:$C$157,1,'GASTOS PERSONAL DEL PROYECTO'!$I$8:$I$157),IF(C144=20,SUMIF('GASTOS PERSONAL DEL PROYECTO'!$C$8:$C$157,2,'GASTOS PERSONAL DEL PROYECTO'!$I$8:$I$157),IF(C144=30,SUMIF('GASTOS PERSONAL DEL PROYECTO'!$C$8:$C$157,3,'GASTOS PERSONAL DEL PROYECTO'!$I$8:$I$157),IF(C144=40,SUMIF('GASTOS PERSONAL DEL PROYECTO'!$C$8:$C$157,4,'GASTOS PERSONAL DEL PROYECTO'!$I$8:$I$157),""))))</f>
        <v/>
      </c>
      <c r="H144" s="15" t="str">
        <f t="shared" si="16"/>
        <v/>
      </c>
      <c r="I144" s="9" t="str">
        <f>IF(H144&lt;&gt;"",SUMIF('GASTOS PERSONAL DEL PROYECTO'!$B$8:$B$157,C144,'GASTOS PERSONAL DEL PROYECTO'!$I$8:$I$157),"")</f>
        <v/>
      </c>
      <c r="J144" s="15" t="str">
        <f t="shared" si="17"/>
        <v/>
      </c>
      <c r="K144" s="9" t="str">
        <f>IF(J144="","",VLOOKUP(B144,AUXILIAR!$F$10:$G$159,2,FALSE))</f>
        <v/>
      </c>
    </row>
    <row r="145" spans="2:11" ht="15" customHeight="1" x14ac:dyDescent="0.25">
      <c r="B145" s="2" t="str">
        <f>AUXILIAR!R139</f>
        <v>X</v>
      </c>
      <c r="C145" s="2" t="str">
        <f>AUXILIAR!S139</f>
        <v>X</v>
      </c>
      <c r="D145" s="2" t="str">
        <f t="shared" si="18"/>
        <v>X</v>
      </c>
      <c r="E145" s="2" t="str">
        <f t="shared" si="15"/>
        <v>X</v>
      </c>
      <c r="F145" s="2" t="str">
        <f t="shared" si="12"/>
        <v/>
      </c>
      <c r="G145" s="14" t="str">
        <f>IF(C145=10,SUMIF('GASTOS PERSONAL DEL PROYECTO'!$C$8:$C$157,1,'GASTOS PERSONAL DEL PROYECTO'!$I$8:$I$157),IF(C145=20,SUMIF('GASTOS PERSONAL DEL PROYECTO'!$C$8:$C$157,2,'GASTOS PERSONAL DEL PROYECTO'!$I$8:$I$157),IF(C145=30,SUMIF('GASTOS PERSONAL DEL PROYECTO'!$C$8:$C$157,3,'GASTOS PERSONAL DEL PROYECTO'!$I$8:$I$157),IF(C145=40,SUMIF('GASTOS PERSONAL DEL PROYECTO'!$C$8:$C$157,4,'GASTOS PERSONAL DEL PROYECTO'!$I$8:$I$157),""))))</f>
        <v/>
      </c>
      <c r="H145" s="15" t="str">
        <f t="shared" si="16"/>
        <v/>
      </c>
      <c r="I145" s="9" t="str">
        <f>IF(H145&lt;&gt;"",SUMIF('GASTOS PERSONAL DEL PROYECTO'!$B$8:$B$157,C145,'GASTOS PERSONAL DEL PROYECTO'!$I$8:$I$157),"")</f>
        <v/>
      </c>
      <c r="J145" s="15" t="str">
        <f t="shared" si="17"/>
        <v/>
      </c>
      <c r="K145" s="9" t="str">
        <f>IF(J145="","",VLOOKUP(B145,AUXILIAR!$F$10:$G$159,2,FALSE))</f>
        <v/>
      </c>
    </row>
    <row r="146" spans="2:11" ht="15" customHeight="1" x14ac:dyDescent="0.25">
      <c r="B146" s="2" t="str">
        <f>AUXILIAR!R140</f>
        <v>X</v>
      </c>
      <c r="C146" s="2" t="str">
        <f>AUXILIAR!S140</f>
        <v>X</v>
      </c>
      <c r="D146" s="2" t="str">
        <f t="shared" si="18"/>
        <v>X</v>
      </c>
      <c r="E146" s="2" t="str">
        <f t="shared" si="15"/>
        <v>X</v>
      </c>
      <c r="F146" s="2" t="str">
        <f t="shared" si="12"/>
        <v/>
      </c>
      <c r="G146" s="14" t="str">
        <f>IF(C146=10,SUMIF('GASTOS PERSONAL DEL PROYECTO'!$C$8:$C$157,1,'GASTOS PERSONAL DEL PROYECTO'!$I$8:$I$157),IF(C146=20,SUMIF('GASTOS PERSONAL DEL PROYECTO'!$C$8:$C$157,2,'GASTOS PERSONAL DEL PROYECTO'!$I$8:$I$157),IF(C146=30,SUMIF('GASTOS PERSONAL DEL PROYECTO'!$C$8:$C$157,3,'GASTOS PERSONAL DEL PROYECTO'!$I$8:$I$157),IF(C146=40,SUMIF('GASTOS PERSONAL DEL PROYECTO'!$C$8:$C$157,4,'GASTOS PERSONAL DEL PROYECTO'!$I$8:$I$157),""))))</f>
        <v/>
      </c>
      <c r="H146" s="15" t="str">
        <f t="shared" si="16"/>
        <v/>
      </c>
      <c r="I146" s="9" t="str">
        <f>IF(H146&lt;&gt;"",SUMIF('GASTOS PERSONAL DEL PROYECTO'!$B$8:$B$157,C146,'GASTOS PERSONAL DEL PROYECTO'!$I$8:$I$157),"")</f>
        <v/>
      </c>
      <c r="J146" s="15" t="str">
        <f t="shared" si="17"/>
        <v/>
      </c>
      <c r="K146" s="9" t="str">
        <f>IF(J146="","",VLOOKUP(B146,AUXILIAR!$F$10:$G$159,2,FALSE))</f>
        <v/>
      </c>
    </row>
    <row r="147" spans="2:11" ht="15" customHeight="1" x14ac:dyDescent="0.25">
      <c r="B147" s="2" t="str">
        <f>AUXILIAR!R141</f>
        <v>X</v>
      </c>
      <c r="C147" s="2" t="str">
        <f>AUXILIAR!S141</f>
        <v>X</v>
      </c>
      <c r="D147" s="2" t="str">
        <f t="shared" si="18"/>
        <v>X</v>
      </c>
      <c r="E147" s="2" t="str">
        <f t="shared" si="15"/>
        <v>X</v>
      </c>
      <c r="F147" s="2" t="str">
        <f t="shared" si="12"/>
        <v/>
      </c>
      <c r="G147" s="14" t="str">
        <f>IF(C147=10,SUMIF('GASTOS PERSONAL DEL PROYECTO'!$C$8:$C$157,1,'GASTOS PERSONAL DEL PROYECTO'!$I$8:$I$157),IF(C147=20,SUMIF('GASTOS PERSONAL DEL PROYECTO'!$C$8:$C$157,2,'GASTOS PERSONAL DEL PROYECTO'!$I$8:$I$157),IF(C147=30,SUMIF('GASTOS PERSONAL DEL PROYECTO'!$C$8:$C$157,3,'GASTOS PERSONAL DEL PROYECTO'!$I$8:$I$157),IF(C147=40,SUMIF('GASTOS PERSONAL DEL PROYECTO'!$C$8:$C$157,4,'GASTOS PERSONAL DEL PROYECTO'!$I$8:$I$157),""))))</f>
        <v/>
      </c>
      <c r="H147" s="15" t="str">
        <f t="shared" si="16"/>
        <v/>
      </c>
      <c r="I147" s="9" t="str">
        <f>IF(H147&lt;&gt;"",SUMIF('GASTOS PERSONAL DEL PROYECTO'!$B$8:$B$157,C147,'GASTOS PERSONAL DEL PROYECTO'!$I$8:$I$157),"")</f>
        <v/>
      </c>
      <c r="J147" s="15" t="str">
        <f t="shared" si="17"/>
        <v/>
      </c>
      <c r="K147" s="9" t="str">
        <f>IF(J147="","",VLOOKUP(B147,AUXILIAR!$F$10:$G$159,2,FALSE))</f>
        <v/>
      </c>
    </row>
    <row r="148" spans="2:11" ht="15" customHeight="1" x14ac:dyDescent="0.25">
      <c r="B148" s="2" t="str">
        <f>AUXILIAR!R142</f>
        <v>X</v>
      </c>
      <c r="C148" s="2" t="str">
        <f>AUXILIAR!S142</f>
        <v>X</v>
      </c>
      <c r="D148" s="2" t="str">
        <f t="shared" si="18"/>
        <v>X</v>
      </c>
      <c r="E148" s="2" t="str">
        <f t="shared" si="15"/>
        <v>X</v>
      </c>
      <c r="F148" s="2" t="str">
        <f t="shared" si="12"/>
        <v/>
      </c>
      <c r="G148" s="14" t="str">
        <f>IF(C148=10,SUMIF('GASTOS PERSONAL DEL PROYECTO'!$C$8:$C$157,1,'GASTOS PERSONAL DEL PROYECTO'!$I$8:$I$157),IF(C148=20,SUMIF('GASTOS PERSONAL DEL PROYECTO'!$C$8:$C$157,2,'GASTOS PERSONAL DEL PROYECTO'!$I$8:$I$157),IF(C148=30,SUMIF('GASTOS PERSONAL DEL PROYECTO'!$C$8:$C$157,3,'GASTOS PERSONAL DEL PROYECTO'!$I$8:$I$157),IF(C148=40,SUMIF('GASTOS PERSONAL DEL PROYECTO'!$C$8:$C$157,4,'GASTOS PERSONAL DEL PROYECTO'!$I$8:$I$157),""))))</f>
        <v/>
      </c>
      <c r="H148" s="15" t="str">
        <f t="shared" si="16"/>
        <v/>
      </c>
      <c r="I148" s="9" t="str">
        <f>IF(H148&lt;&gt;"",SUMIF('GASTOS PERSONAL DEL PROYECTO'!$B$8:$B$157,C148,'GASTOS PERSONAL DEL PROYECTO'!$I$8:$I$157),"")</f>
        <v/>
      </c>
      <c r="J148" s="15" t="str">
        <f t="shared" si="17"/>
        <v/>
      </c>
      <c r="K148" s="9" t="str">
        <f>IF(J148="","",VLOOKUP(B148,AUXILIAR!$F$10:$G$159,2,FALSE))</f>
        <v/>
      </c>
    </row>
    <row r="149" spans="2:11" ht="15" customHeight="1" x14ac:dyDescent="0.25">
      <c r="B149" s="2" t="str">
        <f>AUXILIAR!R143</f>
        <v>X</v>
      </c>
      <c r="C149" s="2" t="str">
        <f>AUXILIAR!S143</f>
        <v>X</v>
      </c>
      <c r="D149" s="2" t="str">
        <f t="shared" si="18"/>
        <v>X</v>
      </c>
      <c r="E149" s="2" t="str">
        <f t="shared" si="15"/>
        <v>X</v>
      </c>
      <c r="F149" s="2" t="str">
        <f t="shared" si="12"/>
        <v/>
      </c>
      <c r="G149" s="14" t="str">
        <f>IF(C149=10,SUMIF('GASTOS PERSONAL DEL PROYECTO'!$C$8:$C$157,1,'GASTOS PERSONAL DEL PROYECTO'!$I$8:$I$157),IF(C149=20,SUMIF('GASTOS PERSONAL DEL PROYECTO'!$C$8:$C$157,2,'GASTOS PERSONAL DEL PROYECTO'!$I$8:$I$157),IF(C149=30,SUMIF('GASTOS PERSONAL DEL PROYECTO'!$C$8:$C$157,3,'GASTOS PERSONAL DEL PROYECTO'!$I$8:$I$157),IF(C149=40,SUMIF('GASTOS PERSONAL DEL PROYECTO'!$C$8:$C$157,4,'GASTOS PERSONAL DEL PROYECTO'!$I$8:$I$157),""))))</f>
        <v/>
      </c>
      <c r="H149" s="15" t="str">
        <f t="shared" si="16"/>
        <v/>
      </c>
      <c r="I149" s="9" t="str">
        <f>IF(H149&lt;&gt;"",SUMIF('GASTOS PERSONAL DEL PROYECTO'!$B$8:$B$157,C149,'GASTOS PERSONAL DEL PROYECTO'!$I$8:$I$157),"")</f>
        <v/>
      </c>
      <c r="J149" s="15" t="str">
        <f t="shared" si="17"/>
        <v/>
      </c>
      <c r="K149" s="9" t="str">
        <f>IF(J149="","",VLOOKUP(B149,AUXILIAR!$F$10:$G$159,2,FALSE))</f>
        <v/>
      </c>
    </row>
    <row r="150" spans="2:11" ht="15" customHeight="1" x14ac:dyDescent="0.25">
      <c r="B150" s="2" t="str">
        <f>AUXILIAR!R144</f>
        <v>X</v>
      </c>
      <c r="C150" s="2" t="str">
        <f>AUXILIAR!S144</f>
        <v>X</v>
      </c>
      <c r="D150" s="2" t="str">
        <f t="shared" si="18"/>
        <v>X</v>
      </c>
      <c r="E150" s="2" t="str">
        <f t="shared" si="15"/>
        <v>X</v>
      </c>
      <c r="F150" s="2" t="str">
        <f t="shared" si="12"/>
        <v/>
      </c>
      <c r="G150" s="14" t="str">
        <f>IF(C150=10,SUMIF('GASTOS PERSONAL DEL PROYECTO'!$C$8:$C$157,1,'GASTOS PERSONAL DEL PROYECTO'!$I$8:$I$157),IF(C150=20,SUMIF('GASTOS PERSONAL DEL PROYECTO'!$C$8:$C$157,2,'GASTOS PERSONAL DEL PROYECTO'!$I$8:$I$157),IF(C150=30,SUMIF('GASTOS PERSONAL DEL PROYECTO'!$C$8:$C$157,3,'GASTOS PERSONAL DEL PROYECTO'!$I$8:$I$157),IF(C150=40,SUMIF('GASTOS PERSONAL DEL PROYECTO'!$C$8:$C$157,4,'GASTOS PERSONAL DEL PROYECTO'!$I$8:$I$157),""))))</f>
        <v/>
      </c>
      <c r="H150" s="15" t="str">
        <f t="shared" si="16"/>
        <v/>
      </c>
      <c r="I150" s="9" t="str">
        <f>IF(H150&lt;&gt;"",SUMIF('GASTOS PERSONAL DEL PROYECTO'!$B$8:$B$157,C150,'GASTOS PERSONAL DEL PROYECTO'!$I$8:$I$157),"")</f>
        <v/>
      </c>
      <c r="J150" s="15" t="str">
        <f t="shared" si="17"/>
        <v/>
      </c>
      <c r="K150" s="9" t="str">
        <f>IF(J150="","",VLOOKUP(B150,AUXILIAR!$F$10:$G$159,2,FALSE))</f>
        <v/>
      </c>
    </row>
    <row r="151" spans="2:11" ht="15" customHeight="1" x14ac:dyDescent="0.25">
      <c r="B151" s="2" t="str">
        <f>AUXILIAR!R145</f>
        <v>X</v>
      </c>
      <c r="C151" s="2" t="str">
        <f>AUXILIAR!S145</f>
        <v>X</v>
      </c>
      <c r="D151" s="2" t="str">
        <f t="shared" si="18"/>
        <v>X</v>
      </c>
      <c r="E151" s="2" t="str">
        <f t="shared" si="15"/>
        <v>X</v>
      </c>
      <c r="F151" s="2" t="str">
        <f t="shared" si="12"/>
        <v/>
      </c>
      <c r="G151" s="14" t="str">
        <f>IF(C151=10,SUMIF('GASTOS PERSONAL DEL PROYECTO'!$C$8:$C$157,1,'GASTOS PERSONAL DEL PROYECTO'!$I$8:$I$157),IF(C151=20,SUMIF('GASTOS PERSONAL DEL PROYECTO'!$C$8:$C$157,2,'GASTOS PERSONAL DEL PROYECTO'!$I$8:$I$157),IF(C151=30,SUMIF('GASTOS PERSONAL DEL PROYECTO'!$C$8:$C$157,3,'GASTOS PERSONAL DEL PROYECTO'!$I$8:$I$157),IF(C151=40,SUMIF('GASTOS PERSONAL DEL PROYECTO'!$C$8:$C$157,4,'GASTOS PERSONAL DEL PROYECTO'!$I$8:$I$157),""))))</f>
        <v/>
      </c>
      <c r="H151" s="15" t="str">
        <f t="shared" si="16"/>
        <v/>
      </c>
      <c r="I151" s="9" t="str">
        <f>IF(H151&lt;&gt;"",SUMIF('GASTOS PERSONAL DEL PROYECTO'!$B$8:$B$157,C151,'GASTOS PERSONAL DEL PROYECTO'!$I$8:$I$157),"")</f>
        <v/>
      </c>
      <c r="J151" s="15" t="str">
        <f t="shared" si="17"/>
        <v/>
      </c>
      <c r="K151" s="9" t="str">
        <f>IF(J151="","",VLOOKUP(B151,AUXILIAR!$F$10:$G$159,2,FALSE))</f>
        <v/>
      </c>
    </row>
    <row r="152" spans="2:11" ht="15" customHeight="1" x14ac:dyDescent="0.25">
      <c r="B152" s="2" t="str">
        <f>AUXILIAR!R146</f>
        <v>X</v>
      </c>
      <c r="C152" s="2" t="str">
        <f>AUXILIAR!S146</f>
        <v>X</v>
      </c>
      <c r="D152" s="2" t="str">
        <f t="shared" si="18"/>
        <v>X</v>
      </c>
      <c r="E152" s="2" t="str">
        <f t="shared" si="15"/>
        <v>X</v>
      </c>
      <c r="F152" s="2" t="str">
        <f t="shared" si="12"/>
        <v/>
      </c>
      <c r="G152" s="14" t="str">
        <f>IF(C152=10,SUMIF('GASTOS PERSONAL DEL PROYECTO'!$C$8:$C$157,1,'GASTOS PERSONAL DEL PROYECTO'!$I$8:$I$157),IF(C152=20,SUMIF('GASTOS PERSONAL DEL PROYECTO'!$C$8:$C$157,2,'GASTOS PERSONAL DEL PROYECTO'!$I$8:$I$157),IF(C152=30,SUMIF('GASTOS PERSONAL DEL PROYECTO'!$C$8:$C$157,3,'GASTOS PERSONAL DEL PROYECTO'!$I$8:$I$157),IF(C152=40,SUMIF('GASTOS PERSONAL DEL PROYECTO'!$C$8:$C$157,4,'GASTOS PERSONAL DEL PROYECTO'!$I$8:$I$157),""))))</f>
        <v/>
      </c>
      <c r="H152" s="15" t="str">
        <f t="shared" si="16"/>
        <v/>
      </c>
      <c r="I152" s="9" t="str">
        <f>IF(H152&lt;&gt;"",SUMIF('GASTOS PERSONAL DEL PROYECTO'!$B$8:$B$157,C152,'GASTOS PERSONAL DEL PROYECTO'!$I$8:$I$157),"")</f>
        <v/>
      </c>
      <c r="J152" s="15" t="str">
        <f t="shared" si="17"/>
        <v/>
      </c>
      <c r="K152" s="9" t="str">
        <f>IF(J152="","",VLOOKUP(B152,AUXILIAR!$F$10:$G$159,2,FALSE))</f>
        <v/>
      </c>
    </row>
    <row r="153" spans="2:11" ht="15" customHeight="1" x14ac:dyDescent="0.25">
      <c r="B153" s="2" t="str">
        <f>AUXILIAR!R147</f>
        <v>X</v>
      </c>
      <c r="C153" s="2" t="str">
        <f>AUXILIAR!S147</f>
        <v>X</v>
      </c>
      <c r="D153" s="2" t="str">
        <f t="shared" si="18"/>
        <v>X</v>
      </c>
      <c r="E153" s="2" t="str">
        <f t="shared" si="15"/>
        <v>X</v>
      </c>
      <c r="F153" s="2" t="str">
        <f t="shared" si="12"/>
        <v/>
      </c>
      <c r="G153" s="14" t="str">
        <f>IF(C153=10,SUMIF('GASTOS PERSONAL DEL PROYECTO'!$C$8:$C$157,1,'GASTOS PERSONAL DEL PROYECTO'!$I$8:$I$157),IF(C153=20,SUMIF('GASTOS PERSONAL DEL PROYECTO'!$C$8:$C$157,2,'GASTOS PERSONAL DEL PROYECTO'!$I$8:$I$157),IF(C153=30,SUMIF('GASTOS PERSONAL DEL PROYECTO'!$C$8:$C$157,3,'GASTOS PERSONAL DEL PROYECTO'!$I$8:$I$157),IF(C153=40,SUMIF('GASTOS PERSONAL DEL PROYECTO'!$C$8:$C$157,4,'GASTOS PERSONAL DEL PROYECTO'!$I$8:$I$157),""))))</f>
        <v/>
      </c>
      <c r="H153" s="15" t="str">
        <f t="shared" si="16"/>
        <v/>
      </c>
      <c r="I153" s="9" t="str">
        <f>IF(H153&lt;&gt;"",SUMIF('GASTOS PERSONAL DEL PROYECTO'!$B$8:$B$157,C153,'GASTOS PERSONAL DEL PROYECTO'!$I$8:$I$157),"")</f>
        <v/>
      </c>
      <c r="J153" s="15" t="str">
        <f t="shared" si="17"/>
        <v/>
      </c>
      <c r="K153" s="9" t="str">
        <f>IF(J153="","",VLOOKUP(B153,AUXILIAR!$F$10:$G$159,2,FALSE))</f>
        <v/>
      </c>
    </row>
    <row r="154" spans="2:11" ht="15" customHeight="1" x14ac:dyDescent="0.25">
      <c r="B154" s="2" t="str">
        <f>AUXILIAR!R148</f>
        <v>X</v>
      </c>
      <c r="C154" s="2" t="str">
        <f>AUXILIAR!S148</f>
        <v>X</v>
      </c>
      <c r="D154" s="2" t="str">
        <f t="shared" si="18"/>
        <v>X</v>
      </c>
      <c r="E154" s="2" t="str">
        <f t="shared" si="15"/>
        <v>X</v>
      </c>
      <c r="F154" s="2" t="str">
        <f t="shared" si="12"/>
        <v/>
      </c>
      <c r="G154" s="14" t="str">
        <f>IF(C154=10,SUMIF('GASTOS PERSONAL DEL PROYECTO'!$C$8:$C$157,1,'GASTOS PERSONAL DEL PROYECTO'!$I$8:$I$157),IF(C154=20,SUMIF('GASTOS PERSONAL DEL PROYECTO'!$C$8:$C$157,2,'GASTOS PERSONAL DEL PROYECTO'!$I$8:$I$157),IF(C154=30,SUMIF('GASTOS PERSONAL DEL PROYECTO'!$C$8:$C$157,3,'GASTOS PERSONAL DEL PROYECTO'!$I$8:$I$157),IF(C154=40,SUMIF('GASTOS PERSONAL DEL PROYECTO'!$C$8:$C$157,4,'GASTOS PERSONAL DEL PROYECTO'!$I$8:$I$157),""))))</f>
        <v/>
      </c>
      <c r="H154" s="15" t="str">
        <f t="shared" si="16"/>
        <v/>
      </c>
      <c r="I154" s="9" t="str">
        <f>IF(H154&lt;&gt;"",SUMIF('GASTOS PERSONAL DEL PROYECTO'!$B$8:$B$157,C154,'GASTOS PERSONAL DEL PROYECTO'!$I$8:$I$157),"")</f>
        <v/>
      </c>
      <c r="J154" s="15" t="str">
        <f t="shared" si="17"/>
        <v/>
      </c>
      <c r="K154" s="9" t="str">
        <f>IF(J154="","",VLOOKUP(B154,AUXILIAR!$F$10:$G$159,2,FALSE))</f>
        <v/>
      </c>
    </row>
    <row r="155" spans="2:11" ht="15" customHeight="1" x14ac:dyDescent="0.25">
      <c r="B155" s="2" t="str">
        <f>AUXILIAR!R149</f>
        <v>X</v>
      </c>
      <c r="C155" s="2" t="str">
        <f>AUXILIAR!S149</f>
        <v>X</v>
      </c>
      <c r="D155" s="2" t="str">
        <f t="shared" si="18"/>
        <v>X</v>
      </c>
      <c r="E155" s="2" t="str">
        <f t="shared" si="15"/>
        <v>X</v>
      </c>
      <c r="F155" s="2" t="str">
        <f t="shared" si="12"/>
        <v/>
      </c>
      <c r="G155" s="14" t="str">
        <f>IF(C155=10,SUMIF('GASTOS PERSONAL DEL PROYECTO'!$C$8:$C$157,1,'GASTOS PERSONAL DEL PROYECTO'!$I$8:$I$157),IF(C155=20,SUMIF('GASTOS PERSONAL DEL PROYECTO'!$C$8:$C$157,2,'GASTOS PERSONAL DEL PROYECTO'!$I$8:$I$157),IF(C155=30,SUMIF('GASTOS PERSONAL DEL PROYECTO'!$C$8:$C$157,3,'GASTOS PERSONAL DEL PROYECTO'!$I$8:$I$157),IF(C155=40,SUMIF('GASTOS PERSONAL DEL PROYECTO'!$C$8:$C$157,4,'GASTOS PERSONAL DEL PROYECTO'!$I$8:$I$157),""))))</f>
        <v/>
      </c>
      <c r="H155" s="15" t="str">
        <f t="shared" si="16"/>
        <v/>
      </c>
      <c r="I155" s="9" t="str">
        <f>IF(H155&lt;&gt;"",SUMIF('GASTOS PERSONAL DEL PROYECTO'!$B$8:$B$157,C155,'GASTOS PERSONAL DEL PROYECTO'!$I$8:$I$157),"")</f>
        <v/>
      </c>
      <c r="J155" s="15" t="str">
        <f t="shared" si="17"/>
        <v/>
      </c>
      <c r="K155" s="9" t="str">
        <f>IF(J155="","",VLOOKUP(B155,AUXILIAR!$F$10:$G$159,2,FALSE))</f>
        <v/>
      </c>
    </row>
    <row r="156" spans="2:11" ht="15" customHeight="1" x14ac:dyDescent="0.25">
      <c r="B156" s="2" t="str">
        <f>AUXILIAR!R150</f>
        <v>X</v>
      </c>
      <c r="C156" s="2" t="str">
        <f>AUXILIAR!S150</f>
        <v>X</v>
      </c>
      <c r="D156" s="2" t="str">
        <f t="shared" si="18"/>
        <v>X</v>
      </c>
      <c r="E156" s="2" t="str">
        <f t="shared" si="15"/>
        <v>X</v>
      </c>
      <c r="F156" s="2" t="str">
        <f t="shared" si="12"/>
        <v/>
      </c>
      <c r="G156" s="14" t="str">
        <f>IF(C156=10,SUMIF('GASTOS PERSONAL DEL PROYECTO'!$C$8:$C$157,1,'GASTOS PERSONAL DEL PROYECTO'!$I$8:$I$157),IF(C156=20,SUMIF('GASTOS PERSONAL DEL PROYECTO'!$C$8:$C$157,2,'GASTOS PERSONAL DEL PROYECTO'!$I$8:$I$157),IF(C156=30,SUMIF('GASTOS PERSONAL DEL PROYECTO'!$C$8:$C$157,3,'GASTOS PERSONAL DEL PROYECTO'!$I$8:$I$157),IF(C156=40,SUMIF('GASTOS PERSONAL DEL PROYECTO'!$C$8:$C$157,4,'GASTOS PERSONAL DEL PROYECTO'!$I$8:$I$157),""))))</f>
        <v/>
      </c>
      <c r="H156" s="15" t="str">
        <f t="shared" si="16"/>
        <v/>
      </c>
      <c r="I156" s="9" t="str">
        <f>IF(H156&lt;&gt;"",SUMIF('GASTOS PERSONAL DEL PROYECTO'!$B$8:$B$157,C156,'GASTOS PERSONAL DEL PROYECTO'!$I$8:$I$157),"")</f>
        <v/>
      </c>
      <c r="J156" s="15" t="str">
        <f t="shared" si="17"/>
        <v/>
      </c>
      <c r="K156" s="9" t="str">
        <f>IF(J156="","",VLOOKUP(B156,AUXILIAR!$F$10:$G$159,2,FALSE))</f>
        <v/>
      </c>
    </row>
    <row r="157" spans="2:11" ht="15" customHeight="1" x14ac:dyDescent="0.25">
      <c r="B157" s="2" t="str">
        <f>AUXILIAR!R151</f>
        <v>X</v>
      </c>
      <c r="C157" s="2" t="str">
        <f>AUXILIAR!S151</f>
        <v>X</v>
      </c>
      <c r="D157" s="2" t="str">
        <f t="shared" si="18"/>
        <v>X</v>
      </c>
      <c r="E157" s="2" t="str">
        <f t="shared" si="15"/>
        <v>X</v>
      </c>
      <c r="F157" s="2" t="str">
        <f t="shared" si="12"/>
        <v/>
      </c>
      <c r="G157" s="14" t="str">
        <f>IF(C157=10,SUMIF('GASTOS PERSONAL DEL PROYECTO'!$C$8:$C$157,1,'GASTOS PERSONAL DEL PROYECTO'!$I$8:$I$157),IF(C157=20,SUMIF('GASTOS PERSONAL DEL PROYECTO'!$C$8:$C$157,2,'GASTOS PERSONAL DEL PROYECTO'!$I$8:$I$157),IF(C157=30,SUMIF('GASTOS PERSONAL DEL PROYECTO'!$C$8:$C$157,3,'GASTOS PERSONAL DEL PROYECTO'!$I$8:$I$157),IF(C157=40,SUMIF('GASTOS PERSONAL DEL PROYECTO'!$C$8:$C$157,4,'GASTOS PERSONAL DEL PROYECTO'!$I$8:$I$157),""))))</f>
        <v/>
      </c>
      <c r="H157" s="15" t="str">
        <f t="shared" si="16"/>
        <v/>
      </c>
      <c r="I157" s="9" t="str">
        <f>IF(H157&lt;&gt;"",SUMIF('GASTOS PERSONAL DEL PROYECTO'!$B$8:$B$157,C157,'GASTOS PERSONAL DEL PROYECTO'!$I$8:$I$157),"")</f>
        <v/>
      </c>
      <c r="J157" s="15" t="str">
        <f t="shared" si="17"/>
        <v/>
      </c>
      <c r="K157" s="9" t="str">
        <f>IF(J157="","",VLOOKUP(B157,AUXILIAR!$F$10:$G$159,2,FALSE))</f>
        <v/>
      </c>
    </row>
    <row r="158" spans="2:11" ht="15" customHeight="1" x14ac:dyDescent="0.25">
      <c r="B158" s="2" t="str">
        <f>AUXILIAR!R152</f>
        <v>X</v>
      </c>
      <c r="C158" s="2" t="str">
        <f>AUXILIAR!S152</f>
        <v>X</v>
      </c>
      <c r="D158" s="2" t="str">
        <f t="shared" si="18"/>
        <v>X</v>
      </c>
      <c r="E158" s="2" t="str">
        <f t="shared" si="15"/>
        <v>X</v>
      </c>
      <c r="F158" s="2" t="str">
        <f t="shared" si="12"/>
        <v/>
      </c>
      <c r="G158" s="14" t="str">
        <f>IF(C158=10,SUMIF('GASTOS PERSONAL DEL PROYECTO'!$C$8:$C$157,1,'GASTOS PERSONAL DEL PROYECTO'!$I$8:$I$157),IF(C158=20,SUMIF('GASTOS PERSONAL DEL PROYECTO'!$C$8:$C$157,2,'GASTOS PERSONAL DEL PROYECTO'!$I$8:$I$157),IF(C158=30,SUMIF('GASTOS PERSONAL DEL PROYECTO'!$C$8:$C$157,3,'GASTOS PERSONAL DEL PROYECTO'!$I$8:$I$157),IF(C158=40,SUMIF('GASTOS PERSONAL DEL PROYECTO'!$C$8:$C$157,4,'GASTOS PERSONAL DEL PROYECTO'!$I$8:$I$157),""))))</f>
        <v/>
      </c>
      <c r="H158" s="15" t="str">
        <f t="shared" si="16"/>
        <v/>
      </c>
      <c r="I158" s="9" t="str">
        <f>IF(H158&lt;&gt;"",SUMIF('GASTOS PERSONAL DEL PROYECTO'!$B$8:$B$157,C158,'GASTOS PERSONAL DEL PROYECTO'!$I$8:$I$157),"")</f>
        <v/>
      </c>
      <c r="J158" s="15" t="str">
        <f t="shared" si="17"/>
        <v/>
      </c>
      <c r="K158" s="9" t="str">
        <f>IF(J158="","",VLOOKUP(B158,AUXILIAR!$F$10:$G$159,2,FALSE))</f>
        <v/>
      </c>
    </row>
    <row r="159" spans="2:11" ht="15" customHeight="1" x14ac:dyDescent="0.25">
      <c r="B159" s="2" t="str">
        <f>AUXILIAR!R153</f>
        <v>X</v>
      </c>
      <c r="C159" s="2" t="str">
        <f>AUXILIAR!S153</f>
        <v>X</v>
      </c>
      <c r="D159" s="2" t="str">
        <f t="shared" si="18"/>
        <v>X</v>
      </c>
      <c r="E159" s="2" t="str">
        <f t="shared" si="15"/>
        <v>X</v>
      </c>
      <c r="F159" s="2" t="str">
        <f t="shared" si="12"/>
        <v/>
      </c>
      <c r="G159" s="14" t="str">
        <f>IF(C159=10,SUMIF('GASTOS PERSONAL DEL PROYECTO'!$C$8:$C$157,1,'GASTOS PERSONAL DEL PROYECTO'!$I$8:$I$157),IF(C159=20,SUMIF('GASTOS PERSONAL DEL PROYECTO'!$C$8:$C$157,2,'GASTOS PERSONAL DEL PROYECTO'!$I$8:$I$157),IF(C159=30,SUMIF('GASTOS PERSONAL DEL PROYECTO'!$C$8:$C$157,3,'GASTOS PERSONAL DEL PROYECTO'!$I$8:$I$157),IF(C159=40,SUMIF('GASTOS PERSONAL DEL PROYECTO'!$C$8:$C$157,4,'GASTOS PERSONAL DEL PROYECTO'!$I$8:$I$157),""))))</f>
        <v/>
      </c>
      <c r="H159" s="15" t="str">
        <f t="shared" si="16"/>
        <v/>
      </c>
      <c r="I159" s="9" t="str">
        <f>IF(H159&lt;&gt;"",SUMIF('GASTOS PERSONAL DEL PROYECTO'!$B$8:$B$157,C159,'GASTOS PERSONAL DEL PROYECTO'!$I$8:$I$157),"")</f>
        <v/>
      </c>
      <c r="J159" s="15" t="str">
        <f t="shared" si="17"/>
        <v/>
      </c>
      <c r="K159" s="9" t="str">
        <f>IF(J159="","",VLOOKUP(B159,AUXILIAR!$F$10:$G$159,2,FALSE))</f>
        <v/>
      </c>
    </row>
    <row r="160" spans="2:11" ht="15" customHeight="1" x14ac:dyDescent="0.25">
      <c r="B160" s="2" t="str">
        <f>AUXILIAR!R154</f>
        <v>X</v>
      </c>
      <c r="C160" s="2" t="str">
        <f>AUXILIAR!S154</f>
        <v>X</v>
      </c>
      <c r="D160" s="2" t="str">
        <f t="shared" si="18"/>
        <v>X</v>
      </c>
      <c r="E160" s="2" t="str">
        <f t="shared" si="15"/>
        <v>X</v>
      </c>
      <c r="F160" s="2" t="str">
        <f t="shared" si="12"/>
        <v/>
      </c>
      <c r="G160" s="14" t="str">
        <f>IF(C160=10,SUMIF('GASTOS PERSONAL DEL PROYECTO'!$C$8:$C$157,1,'GASTOS PERSONAL DEL PROYECTO'!$I$8:$I$157),IF(C160=20,SUMIF('GASTOS PERSONAL DEL PROYECTO'!$C$8:$C$157,2,'GASTOS PERSONAL DEL PROYECTO'!$I$8:$I$157),IF(C160=30,SUMIF('GASTOS PERSONAL DEL PROYECTO'!$C$8:$C$157,3,'GASTOS PERSONAL DEL PROYECTO'!$I$8:$I$157),IF(C160=40,SUMIF('GASTOS PERSONAL DEL PROYECTO'!$C$8:$C$157,4,'GASTOS PERSONAL DEL PROYECTO'!$I$8:$I$157),""))))</f>
        <v/>
      </c>
      <c r="H160" s="15" t="str">
        <f t="shared" si="16"/>
        <v/>
      </c>
      <c r="I160" s="9" t="str">
        <f>IF(H160&lt;&gt;"",SUMIF('GASTOS PERSONAL DEL PROYECTO'!$B$8:$B$157,C160,'GASTOS PERSONAL DEL PROYECTO'!$I$8:$I$157),"")</f>
        <v/>
      </c>
      <c r="J160" s="15" t="str">
        <f t="shared" si="17"/>
        <v/>
      </c>
      <c r="K160" s="9" t="str">
        <f>IF(J160="","",VLOOKUP(B160,AUXILIAR!$F$10:$G$159,2,FALSE))</f>
        <v/>
      </c>
    </row>
    <row r="161" spans="2:11" ht="15" customHeight="1" x14ac:dyDescent="0.25">
      <c r="B161" s="2" t="str">
        <f>AUXILIAR!R155</f>
        <v>X</v>
      </c>
      <c r="C161" s="2" t="str">
        <f>AUXILIAR!S155</f>
        <v>X</v>
      </c>
      <c r="D161" s="2" t="str">
        <f t="shared" si="18"/>
        <v>X</v>
      </c>
      <c r="E161" s="2" t="str">
        <f t="shared" si="15"/>
        <v>X</v>
      </c>
      <c r="F161" s="2" t="str">
        <f t="shared" si="12"/>
        <v/>
      </c>
      <c r="G161" s="14" t="str">
        <f>IF(C161=10,SUMIF('GASTOS PERSONAL DEL PROYECTO'!$C$8:$C$157,1,'GASTOS PERSONAL DEL PROYECTO'!$I$8:$I$157),IF(C161=20,SUMIF('GASTOS PERSONAL DEL PROYECTO'!$C$8:$C$157,2,'GASTOS PERSONAL DEL PROYECTO'!$I$8:$I$157),IF(C161=30,SUMIF('GASTOS PERSONAL DEL PROYECTO'!$C$8:$C$157,3,'GASTOS PERSONAL DEL PROYECTO'!$I$8:$I$157),IF(C161=40,SUMIF('GASTOS PERSONAL DEL PROYECTO'!$C$8:$C$157,4,'GASTOS PERSONAL DEL PROYECTO'!$I$8:$I$157),""))))</f>
        <v/>
      </c>
      <c r="H161" s="15" t="str">
        <f t="shared" si="16"/>
        <v/>
      </c>
      <c r="I161" s="9" t="str">
        <f>IF(H161&lt;&gt;"",SUMIF('GASTOS PERSONAL DEL PROYECTO'!$B$8:$B$157,C161,'GASTOS PERSONAL DEL PROYECTO'!$I$8:$I$157),"")</f>
        <v/>
      </c>
      <c r="J161" s="15" t="str">
        <f t="shared" si="17"/>
        <v/>
      </c>
      <c r="K161" s="9" t="str">
        <f>IF(J161="","",VLOOKUP(B161,AUXILIAR!$F$10:$G$159,2,FALSE))</f>
        <v/>
      </c>
    </row>
    <row r="162" spans="2:11" ht="15" customHeight="1" x14ac:dyDescent="0.25">
      <c r="B162" s="2" t="str">
        <f>AUXILIAR!R156</f>
        <v>X</v>
      </c>
      <c r="C162" s="2" t="str">
        <f>AUXILIAR!S156</f>
        <v>X</v>
      </c>
      <c r="D162" s="2" t="str">
        <f t="shared" si="18"/>
        <v>X</v>
      </c>
      <c r="E162" s="2" t="str">
        <f t="shared" si="15"/>
        <v>X</v>
      </c>
      <c r="F162" s="2" t="str">
        <f t="shared" si="12"/>
        <v/>
      </c>
      <c r="G162" s="14" t="str">
        <f>IF(C162=10,SUMIF('GASTOS PERSONAL DEL PROYECTO'!$C$8:$C$157,1,'GASTOS PERSONAL DEL PROYECTO'!$I$8:$I$157),IF(C162=20,SUMIF('GASTOS PERSONAL DEL PROYECTO'!$C$8:$C$157,2,'GASTOS PERSONAL DEL PROYECTO'!$I$8:$I$157),IF(C162=30,SUMIF('GASTOS PERSONAL DEL PROYECTO'!$C$8:$C$157,3,'GASTOS PERSONAL DEL PROYECTO'!$I$8:$I$157),IF(C162=40,SUMIF('GASTOS PERSONAL DEL PROYECTO'!$C$8:$C$157,4,'GASTOS PERSONAL DEL PROYECTO'!$I$8:$I$157),""))))</f>
        <v/>
      </c>
      <c r="H162" s="15" t="str">
        <f t="shared" si="16"/>
        <v/>
      </c>
      <c r="I162" s="9" t="str">
        <f>IF(H162&lt;&gt;"",SUMIF('GASTOS PERSONAL DEL PROYECTO'!$B$8:$B$157,C162,'GASTOS PERSONAL DEL PROYECTO'!$I$8:$I$157),"")</f>
        <v/>
      </c>
      <c r="J162" s="15" t="str">
        <f t="shared" si="17"/>
        <v/>
      </c>
      <c r="K162" s="9" t="str">
        <f>IF(J162="","",VLOOKUP(B162,AUXILIAR!$F$10:$G$159,2,FALSE))</f>
        <v/>
      </c>
    </row>
    <row r="163" spans="2:11" ht="15" customHeight="1" x14ac:dyDescent="0.25">
      <c r="B163" s="2" t="str">
        <f>AUXILIAR!R157</f>
        <v>X</v>
      </c>
      <c r="C163" s="2" t="str">
        <f>AUXILIAR!S157</f>
        <v>X</v>
      </c>
      <c r="D163" s="2" t="str">
        <f t="shared" si="18"/>
        <v>X</v>
      </c>
      <c r="E163" s="2" t="str">
        <f t="shared" si="15"/>
        <v>X</v>
      </c>
      <c r="F163" s="2" t="str">
        <f t="shared" ref="F163:F165" si="19">IF(LEFT(B163,1)="A",B163,"")</f>
        <v/>
      </c>
      <c r="G163" s="14" t="str">
        <f>IF(C163=10,SUMIF('GASTOS PERSONAL DEL PROYECTO'!$C$8:$C$157,1,'GASTOS PERSONAL DEL PROYECTO'!$I$8:$I$157),IF(C163=20,SUMIF('GASTOS PERSONAL DEL PROYECTO'!$C$8:$C$157,2,'GASTOS PERSONAL DEL PROYECTO'!$I$8:$I$157),IF(C163=30,SUMIF('GASTOS PERSONAL DEL PROYECTO'!$C$8:$C$157,3,'GASTOS PERSONAL DEL PROYECTO'!$I$8:$I$157),IF(C163=40,SUMIF('GASTOS PERSONAL DEL PROYECTO'!$C$8:$C$157,4,'GASTOS PERSONAL DEL PROYECTO'!$I$8:$I$157),""))))</f>
        <v/>
      </c>
      <c r="H163" s="15" t="str">
        <f t="shared" si="16"/>
        <v/>
      </c>
      <c r="I163" s="9" t="str">
        <f>IF(H163&lt;&gt;"",SUMIF('GASTOS PERSONAL DEL PROYECTO'!$B$8:$B$157,C163,'GASTOS PERSONAL DEL PROYECTO'!$I$8:$I$157),"")</f>
        <v/>
      </c>
      <c r="J163" s="15" t="str">
        <f t="shared" si="17"/>
        <v/>
      </c>
      <c r="K163" s="9" t="str">
        <f>IF(J163="","",VLOOKUP(B163,AUXILIAR!$F$10:$G$159,2,FALSE))</f>
        <v/>
      </c>
    </row>
    <row r="164" spans="2:11" ht="15" customHeight="1" x14ac:dyDescent="0.25">
      <c r="B164" s="2" t="str">
        <f>AUXILIAR!R158</f>
        <v>X</v>
      </c>
      <c r="C164" s="2" t="str">
        <f>AUXILIAR!S158</f>
        <v>X</v>
      </c>
      <c r="D164" s="2" t="str">
        <f t="shared" si="18"/>
        <v>X</v>
      </c>
      <c r="E164" s="2" t="str">
        <f t="shared" si="15"/>
        <v>X</v>
      </c>
      <c r="F164" s="2" t="str">
        <f t="shared" si="19"/>
        <v/>
      </c>
      <c r="G164" s="14" t="str">
        <f>IF(C164=10,SUMIF('GASTOS PERSONAL DEL PROYECTO'!$C$8:$C$157,1,'GASTOS PERSONAL DEL PROYECTO'!$I$8:$I$157),IF(C164=20,SUMIF('GASTOS PERSONAL DEL PROYECTO'!$C$8:$C$157,2,'GASTOS PERSONAL DEL PROYECTO'!$I$8:$I$157),IF(C164=30,SUMIF('GASTOS PERSONAL DEL PROYECTO'!$C$8:$C$157,3,'GASTOS PERSONAL DEL PROYECTO'!$I$8:$I$157),IF(C164=40,SUMIF('GASTOS PERSONAL DEL PROYECTO'!$C$8:$C$157,4,'GASTOS PERSONAL DEL PROYECTO'!$I$8:$I$157),""))))</f>
        <v/>
      </c>
      <c r="H164" s="15" t="str">
        <f t="shared" si="16"/>
        <v/>
      </c>
      <c r="I164" s="9" t="str">
        <f>IF(H164&lt;&gt;"",SUMIF('GASTOS PERSONAL DEL PROYECTO'!$B$8:$B$157,C164,'GASTOS PERSONAL DEL PROYECTO'!$I$8:$I$157),"")</f>
        <v/>
      </c>
      <c r="J164" s="15" t="str">
        <f t="shared" si="17"/>
        <v/>
      </c>
      <c r="K164" s="9" t="str">
        <f>IF(J164="","",VLOOKUP(B164,AUXILIAR!$F$10:$G$159,2,FALSE))</f>
        <v/>
      </c>
    </row>
    <row r="165" spans="2:11" ht="15" customHeight="1" x14ac:dyDescent="0.25">
      <c r="B165" s="2" t="str">
        <f>AUXILIAR!R159</f>
        <v>X</v>
      </c>
      <c r="C165" s="2" t="str">
        <f>AUXILIAR!S159</f>
        <v>X</v>
      </c>
      <c r="D165" s="2" t="str">
        <f t="shared" si="18"/>
        <v>X</v>
      </c>
      <c r="E165" s="2" t="str">
        <f t="shared" si="15"/>
        <v>X</v>
      </c>
      <c r="F165" s="2" t="str">
        <f t="shared" si="19"/>
        <v/>
      </c>
      <c r="G165" s="14" t="str">
        <f>IF(C165=10,SUMIF('GASTOS PERSONAL DEL PROYECTO'!$C$8:$C$157,1,'GASTOS PERSONAL DEL PROYECTO'!$I$8:$I$157),IF(C165=20,SUMIF('GASTOS PERSONAL DEL PROYECTO'!$C$8:$C$157,2,'GASTOS PERSONAL DEL PROYECTO'!$I$8:$I$157),IF(C165=30,SUMIF('GASTOS PERSONAL DEL PROYECTO'!$C$8:$C$157,3,'GASTOS PERSONAL DEL PROYECTO'!$I$8:$I$157),IF(C165=40,SUMIF('GASTOS PERSONAL DEL PROYECTO'!$C$8:$C$157,4,'GASTOS PERSONAL DEL PROYECTO'!$I$8:$I$157),""))))</f>
        <v/>
      </c>
      <c r="H165" s="15" t="str">
        <f t="shared" si="16"/>
        <v/>
      </c>
      <c r="I165" s="9" t="str">
        <f>IF(H165&lt;&gt;"",SUMIF('GASTOS PERSONAL DEL PROYECTO'!$B$8:$B$157,C165,'GASTOS PERSONAL DEL PROYECTO'!$I$8:$I$157),"")</f>
        <v/>
      </c>
      <c r="J165" s="15" t="str">
        <f t="shared" si="17"/>
        <v/>
      </c>
      <c r="K165" s="9" t="str">
        <f>IF(J165="","",VLOOKUP(B165,AUXILIAR!$F$10:$G$159,2,FALSE))</f>
        <v/>
      </c>
    </row>
  </sheetData>
  <sheetProtection algorithmName="SHA-512" hashValue="og3xl2Uo9c1qYM47mOTkRMVi7x3hZq4aYve0UBkOjM5+55NOTXtC0/tYEwgCCWmhV3WqL8KtCVWwuPeswEPgeg==" saltValue="z6srL9DQASot+8faGioxJw==" spinCount="100000" sheet="1" objects="1" scenarios="1" selectLockedCells="1" selectUnlockedCells="1"/>
  <mergeCells count="3">
    <mergeCell ref="J10:K10"/>
    <mergeCell ref="H10:I10"/>
    <mergeCell ref="H3:K3"/>
  </mergeCells>
  <conditionalFormatting sqref="F12:K165">
    <cfRule type="expression" dxfId="5" priority="1">
      <formula>$F12&lt;&gt;""</formula>
    </cfRule>
  </conditionalFormatting>
  <conditionalFormatting sqref="H12:H165">
    <cfRule type="expression" dxfId="4" priority="2">
      <formula>$H12&lt;&gt;""</formula>
    </cfRule>
  </conditionalFormatting>
  <conditionalFormatting sqref="I12:I165">
    <cfRule type="expression" dxfId="3" priority="5">
      <formula>$I12&lt;&gt;""</formula>
    </cfRule>
  </conditionalFormatting>
  <conditionalFormatting sqref="J12:J165">
    <cfRule type="cellIs" dxfId="2" priority="6" operator="notEqual">
      <formula>""</formula>
    </cfRule>
  </conditionalFormatting>
  <conditionalFormatting sqref="K12:K165">
    <cfRule type="cellIs" dxfId="1" priority="7" operator="notEqual">
      <formula>""</formula>
    </cfRule>
  </conditionalFormatting>
  <pageMargins left="0.7" right="0.7" top="0.75" bottom="0.75" header="0.3" footer="0.3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FD1-6B87-4755-8306-6B5576F4D0D1}">
  <dimension ref="B1:S159"/>
  <sheetViews>
    <sheetView showGridLines="0" workbookViewId="0"/>
  </sheetViews>
  <sheetFormatPr baseColWidth="10" defaultRowHeight="13.5" x14ac:dyDescent="0.25"/>
  <cols>
    <col min="1" max="1" width="5.7109375" customWidth="1"/>
    <col min="2" max="2" width="5.7109375" hidden="1" customWidth="1"/>
    <col min="3" max="5" width="0" hidden="1" customWidth="1"/>
    <col min="6" max="6" width="20.7109375" hidden="1" customWidth="1"/>
    <col min="7" max="11" width="0" hidden="1" customWidth="1"/>
    <col min="12" max="12" width="23.85546875" hidden="1" customWidth="1"/>
    <col min="13" max="13" width="6.5703125" hidden="1" customWidth="1"/>
    <col min="14" max="14" width="25.7109375" hidden="1" customWidth="1"/>
    <col min="15" max="16" width="10.7109375" hidden="1" customWidth="1"/>
    <col min="17" max="17" width="5.7109375" hidden="1" customWidth="1"/>
    <col min="18" max="18" width="19.5703125" hidden="1" customWidth="1"/>
    <col min="19" max="19" width="0" hidden="1" customWidth="1"/>
  </cols>
  <sheetData>
    <row r="1" spans="2:19" x14ac:dyDescent="0.25">
      <c r="B1">
        <f>'GASTOS PERSONAL DEL PROYECTO'!A1</f>
        <v>0</v>
      </c>
    </row>
    <row r="4" spans="2:19" x14ac:dyDescent="0.25">
      <c r="H4" s="42" t="s">
        <v>7</v>
      </c>
      <c r="I4" s="42" t="s">
        <v>5</v>
      </c>
      <c r="J4" s="42" t="s">
        <v>6</v>
      </c>
      <c r="K4" s="43"/>
    </row>
    <row r="6" spans="2:19" x14ac:dyDescent="0.25">
      <c r="F6" t="s">
        <v>8</v>
      </c>
      <c r="L6" t="s">
        <v>12</v>
      </c>
      <c r="M6">
        <f t="shared" ref="M6:M69" si="0">IF(L6="x","X",COUNTIF($L$6:$L$159,"&lt;="&amp;L6))</f>
        <v>1</v>
      </c>
      <c r="N6" t="str">
        <f>F6</f>
        <v>ACTUACIÓN 1:</v>
      </c>
      <c r="O6">
        <v>10</v>
      </c>
      <c r="Q6">
        <v>1</v>
      </c>
      <c r="R6" t="str">
        <f>IF(N6="X","X",VLOOKUP(Q6,$M$6:$N$159,2,FALSE))</f>
        <v>ACTUACIÓN 1:</v>
      </c>
      <c r="S6">
        <f t="shared" ref="S6:S69" si="1">IF(N6="X","X",VLOOKUP(Q6,$M$6:$O$159,3,FALSE))</f>
        <v>10</v>
      </c>
    </row>
    <row r="7" spans="2:19" x14ac:dyDescent="0.25">
      <c r="F7" t="s">
        <v>9</v>
      </c>
      <c r="L7" t="s">
        <v>13</v>
      </c>
      <c r="M7">
        <f t="shared" si="0"/>
        <v>2</v>
      </c>
      <c r="N7" t="str">
        <f t="shared" ref="N7:N70" si="2">F7</f>
        <v>ACTUACIÓN 2:</v>
      </c>
      <c r="O7">
        <v>20</v>
      </c>
      <c r="Q7">
        <v>2</v>
      </c>
      <c r="R7" t="str">
        <f>IF(N7="X","X",VLOOKUP(Q7,$M$6:$N$159,2,FALSE))</f>
        <v>ACTUACIÓN 2:</v>
      </c>
      <c r="S7">
        <f t="shared" si="1"/>
        <v>20</v>
      </c>
    </row>
    <row r="8" spans="2:19" x14ac:dyDescent="0.25">
      <c r="F8" t="s">
        <v>10</v>
      </c>
      <c r="L8" t="s">
        <v>14</v>
      </c>
      <c r="M8">
        <f t="shared" si="0"/>
        <v>3</v>
      </c>
      <c r="N8" t="str">
        <f t="shared" si="2"/>
        <v>ACTUACIÓN 3:</v>
      </c>
      <c r="O8">
        <v>30</v>
      </c>
      <c r="Q8">
        <v>3</v>
      </c>
      <c r="R8" t="str">
        <f>IF(N8="X","X",VLOOKUP(Q8,$M$6:$N$159,2,FALSE))</f>
        <v>ACTUACIÓN 3:</v>
      </c>
      <c r="S8">
        <f t="shared" si="1"/>
        <v>30</v>
      </c>
    </row>
    <row r="9" spans="2:19" x14ac:dyDescent="0.25">
      <c r="F9" t="s">
        <v>11</v>
      </c>
      <c r="L9" t="s">
        <v>15</v>
      </c>
      <c r="M9">
        <f t="shared" si="0"/>
        <v>4</v>
      </c>
      <c r="N9" t="str">
        <f t="shared" si="2"/>
        <v>ACTUACIÓN 4:</v>
      </c>
      <c r="O9">
        <v>40</v>
      </c>
      <c r="Q9">
        <v>4</v>
      </c>
      <c r="R9" t="str">
        <f>IF(N9="X","X",VLOOKUP(Q9,$M$6:$N$159,2,FALSE))</f>
        <v>ACTUACIÓN 4:</v>
      </c>
      <c r="S9">
        <f t="shared" si="1"/>
        <v>40</v>
      </c>
    </row>
    <row r="10" spans="2:19" x14ac:dyDescent="0.25">
      <c r="B10">
        <v>1</v>
      </c>
      <c r="C10">
        <f>'GASTOS PERSONAL DEL PROYECTO'!F8</f>
        <v>0</v>
      </c>
      <c r="D10">
        <f>'GASTOS PERSONAL DEL PROYECTO'!G8</f>
        <v>0</v>
      </c>
      <c r="E10">
        <f>'GASTOS PERSONAL DEL PROYECTO'!H8</f>
        <v>0</v>
      </c>
      <c r="F10" t="str">
        <f t="shared" ref="F10:F27" si="3">IF(C10=0,"X",CONCATENATE(D10," ",C10))</f>
        <v>X</v>
      </c>
      <c r="G10">
        <f>'GASTOS PERSONAL DEL PROYECTO'!I8</f>
        <v>0</v>
      </c>
      <c r="H10" t="str">
        <f t="shared" ref="H10:H26" si="4">IF(D10=0,"X",IF(D10="X","X",IF(LEN(D10)=10,VALUE(CONCATENATE(MID(D10,7,1),MID(D10,9,1))),IF(LEN(D10)=11,VALUE(CONCATENATE(MID(D10,7,1),MID(D10,9,2)))))))</f>
        <v>X</v>
      </c>
      <c r="I10" t="str">
        <f t="shared" ref="I10:I26" si="5">IF(D10=0,"X",MID(D10,7,1))</f>
        <v>X</v>
      </c>
      <c r="J10" t="str">
        <f t="shared" ref="J10:J26" si="6">IF(D10=0,"X",IF(LEN(D10)=10,VALUE(MID(D10,9,1)),IF(LEN(D10)=11,VALUE(MID(D10,9,2)))))</f>
        <v>X</v>
      </c>
      <c r="K10" t="str">
        <f t="shared" ref="K10:K26" si="7">IF(H10="X","X",IF(J10&lt;10,H10,IF(J10&gt;=10,VALUE(CONCATENATE(I10,9+1-1/J10)))))</f>
        <v>X</v>
      </c>
      <c r="L10" t="str">
        <f t="shared" ref="L10:L27" si="8">IF(F10="X","X",CONCATENATE(K10,F10))</f>
        <v>X</v>
      </c>
      <c r="M10" t="str">
        <f t="shared" si="0"/>
        <v>X</v>
      </c>
      <c r="N10" t="str">
        <f t="shared" si="2"/>
        <v>X</v>
      </c>
      <c r="O10" t="str">
        <f>IF(N10="X","X",VALUE(CONCATENATE(I10,J10)))</f>
        <v>X</v>
      </c>
      <c r="Q10">
        <v>5</v>
      </c>
      <c r="R10" t="str">
        <f t="shared" ref="R10:R12" si="9">IF(N10="X","X",VLOOKUP(Q10,$M$6:$N$159,2,FALSE))</f>
        <v>X</v>
      </c>
      <c r="S10" t="str">
        <f t="shared" si="1"/>
        <v>X</v>
      </c>
    </row>
    <row r="11" spans="2:19" x14ac:dyDescent="0.25">
      <c r="B11">
        <v>2</v>
      </c>
      <c r="C11">
        <f>'GASTOS PERSONAL DEL PROYECTO'!F9</f>
        <v>0</v>
      </c>
      <c r="D11">
        <f>'GASTOS PERSONAL DEL PROYECTO'!G9</f>
        <v>0</v>
      </c>
      <c r="E11">
        <f>'GASTOS PERSONAL DEL PROYECTO'!H9</f>
        <v>0</v>
      </c>
      <c r="F11" t="str">
        <f t="shared" si="3"/>
        <v>X</v>
      </c>
      <c r="G11">
        <f>'GASTOS PERSONAL DEL PROYECTO'!I9</f>
        <v>0</v>
      </c>
      <c r="H11" t="str">
        <f t="shared" si="4"/>
        <v>X</v>
      </c>
      <c r="I11" t="str">
        <f t="shared" si="5"/>
        <v>X</v>
      </c>
      <c r="J11" t="str">
        <f t="shared" si="6"/>
        <v>X</v>
      </c>
      <c r="K11" t="str">
        <f t="shared" si="7"/>
        <v>X</v>
      </c>
      <c r="L11" t="str">
        <f t="shared" si="8"/>
        <v>X</v>
      </c>
      <c r="M11" t="str">
        <f t="shared" si="0"/>
        <v>X</v>
      </c>
      <c r="N11" t="str">
        <f t="shared" si="2"/>
        <v>X</v>
      </c>
      <c r="O11" t="str">
        <f t="shared" ref="O11:O74" si="10">IF(N11="X","X",VALUE(CONCATENATE(I11,J11)))</f>
        <v>X</v>
      </c>
      <c r="Q11">
        <v>6</v>
      </c>
      <c r="R11" t="str">
        <f t="shared" si="9"/>
        <v>X</v>
      </c>
      <c r="S11" t="str">
        <f t="shared" si="1"/>
        <v>X</v>
      </c>
    </row>
    <row r="12" spans="2:19" x14ac:dyDescent="0.25">
      <c r="B12">
        <v>3</v>
      </c>
      <c r="C12">
        <f>'GASTOS PERSONAL DEL PROYECTO'!F10</f>
        <v>0</v>
      </c>
      <c r="D12">
        <f>'GASTOS PERSONAL DEL PROYECTO'!G10</f>
        <v>0</v>
      </c>
      <c r="E12">
        <f>'GASTOS PERSONAL DEL PROYECTO'!H10</f>
        <v>0</v>
      </c>
      <c r="F12" t="str">
        <f t="shared" si="3"/>
        <v>X</v>
      </c>
      <c r="G12">
        <f>'GASTOS PERSONAL DEL PROYECTO'!I10</f>
        <v>0</v>
      </c>
      <c r="H12" t="str">
        <f t="shared" si="4"/>
        <v>X</v>
      </c>
      <c r="I12" t="str">
        <f t="shared" si="5"/>
        <v>X</v>
      </c>
      <c r="J12" t="str">
        <f t="shared" si="6"/>
        <v>X</v>
      </c>
      <c r="K12" t="str">
        <f t="shared" si="7"/>
        <v>X</v>
      </c>
      <c r="L12" t="str">
        <f t="shared" si="8"/>
        <v>X</v>
      </c>
      <c r="M12" t="str">
        <f t="shared" si="0"/>
        <v>X</v>
      </c>
      <c r="N12" t="str">
        <f t="shared" si="2"/>
        <v>X</v>
      </c>
      <c r="O12" t="str">
        <f t="shared" si="10"/>
        <v>X</v>
      </c>
      <c r="Q12">
        <v>7</v>
      </c>
      <c r="R12" t="str">
        <f t="shared" si="9"/>
        <v>X</v>
      </c>
      <c r="S12" t="str">
        <f t="shared" si="1"/>
        <v>X</v>
      </c>
    </row>
    <row r="13" spans="2:19" x14ac:dyDescent="0.25">
      <c r="B13">
        <v>4</v>
      </c>
      <c r="C13">
        <f>'GASTOS PERSONAL DEL PROYECTO'!F11</f>
        <v>0</v>
      </c>
      <c r="D13">
        <f>'GASTOS PERSONAL DEL PROYECTO'!G11</f>
        <v>0</v>
      </c>
      <c r="E13">
        <f>'GASTOS PERSONAL DEL PROYECTO'!H11</f>
        <v>0</v>
      </c>
      <c r="F13" t="str">
        <f t="shared" si="3"/>
        <v>X</v>
      </c>
      <c r="G13">
        <f>'GASTOS PERSONAL DEL PROYECTO'!I11</f>
        <v>0</v>
      </c>
      <c r="H13" t="str">
        <f t="shared" si="4"/>
        <v>X</v>
      </c>
      <c r="I13" t="str">
        <f t="shared" si="5"/>
        <v>X</v>
      </c>
      <c r="J13" t="str">
        <f t="shared" si="6"/>
        <v>X</v>
      </c>
      <c r="K13" t="str">
        <f t="shared" si="7"/>
        <v>X</v>
      </c>
      <c r="L13" t="str">
        <f t="shared" si="8"/>
        <v>X</v>
      </c>
      <c r="M13" t="str">
        <f t="shared" si="0"/>
        <v>X</v>
      </c>
      <c r="N13" t="str">
        <f t="shared" si="2"/>
        <v>X</v>
      </c>
      <c r="O13" t="str">
        <f t="shared" si="10"/>
        <v>X</v>
      </c>
      <c r="Q13">
        <v>8</v>
      </c>
      <c r="R13" t="str">
        <f t="shared" ref="R13:R42" si="11">IF(N13="X","X",VLOOKUP(Q13,$M$6:$N$159,2,FALSE))</f>
        <v>X</v>
      </c>
      <c r="S13" t="str">
        <f t="shared" si="1"/>
        <v>X</v>
      </c>
    </row>
    <row r="14" spans="2:19" x14ac:dyDescent="0.25">
      <c r="B14">
        <v>5</v>
      </c>
      <c r="C14">
        <f>'GASTOS PERSONAL DEL PROYECTO'!F12</f>
        <v>0</v>
      </c>
      <c r="D14">
        <f>'GASTOS PERSONAL DEL PROYECTO'!G12</f>
        <v>0</v>
      </c>
      <c r="E14">
        <f>'GASTOS PERSONAL DEL PROYECTO'!H12</f>
        <v>0</v>
      </c>
      <c r="F14" t="str">
        <f t="shared" si="3"/>
        <v>X</v>
      </c>
      <c r="G14">
        <f>'GASTOS PERSONAL DEL PROYECTO'!I12</f>
        <v>0</v>
      </c>
      <c r="H14" t="str">
        <f t="shared" si="4"/>
        <v>X</v>
      </c>
      <c r="I14" t="str">
        <f t="shared" si="5"/>
        <v>X</v>
      </c>
      <c r="J14" t="str">
        <f t="shared" si="6"/>
        <v>X</v>
      </c>
      <c r="K14" t="str">
        <f t="shared" si="7"/>
        <v>X</v>
      </c>
      <c r="L14" t="str">
        <f t="shared" si="8"/>
        <v>X</v>
      </c>
      <c r="M14" t="str">
        <f t="shared" si="0"/>
        <v>X</v>
      </c>
      <c r="N14" t="str">
        <f t="shared" si="2"/>
        <v>X</v>
      </c>
      <c r="O14" t="str">
        <f t="shared" si="10"/>
        <v>X</v>
      </c>
      <c r="Q14">
        <v>9</v>
      </c>
      <c r="R14" t="str">
        <f t="shared" si="11"/>
        <v>X</v>
      </c>
      <c r="S14" t="str">
        <f t="shared" si="1"/>
        <v>X</v>
      </c>
    </row>
    <row r="15" spans="2:19" x14ac:dyDescent="0.25">
      <c r="B15">
        <v>6</v>
      </c>
      <c r="C15">
        <f>'GASTOS PERSONAL DEL PROYECTO'!F13</f>
        <v>0</v>
      </c>
      <c r="D15">
        <f>'GASTOS PERSONAL DEL PROYECTO'!G13</f>
        <v>0</v>
      </c>
      <c r="E15">
        <f>'GASTOS PERSONAL DEL PROYECTO'!H13</f>
        <v>0</v>
      </c>
      <c r="F15" t="str">
        <f t="shared" si="3"/>
        <v>X</v>
      </c>
      <c r="G15">
        <f>'GASTOS PERSONAL DEL PROYECTO'!I13</f>
        <v>0</v>
      </c>
      <c r="H15" t="str">
        <f t="shared" si="4"/>
        <v>X</v>
      </c>
      <c r="I15" t="str">
        <f t="shared" si="5"/>
        <v>X</v>
      </c>
      <c r="J15" t="str">
        <f t="shared" si="6"/>
        <v>X</v>
      </c>
      <c r="K15" t="str">
        <f t="shared" si="7"/>
        <v>X</v>
      </c>
      <c r="L15" t="str">
        <f t="shared" si="8"/>
        <v>X</v>
      </c>
      <c r="M15" t="str">
        <f t="shared" si="0"/>
        <v>X</v>
      </c>
      <c r="N15" t="str">
        <f t="shared" si="2"/>
        <v>X</v>
      </c>
      <c r="O15" t="str">
        <f t="shared" si="10"/>
        <v>X</v>
      </c>
      <c r="Q15">
        <v>10</v>
      </c>
      <c r="R15" t="str">
        <f t="shared" si="11"/>
        <v>X</v>
      </c>
      <c r="S15" t="str">
        <f t="shared" si="1"/>
        <v>X</v>
      </c>
    </row>
    <row r="16" spans="2:19" x14ac:dyDescent="0.25">
      <c r="B16">
        <v>7</v>
      </c>
      <c r="C16">
        <f>'GASTOS PERSONAL DEL PROYECTO'!F14</f>
        <v>0</v>
      </c>
      <c r="D16">
        <f>'GASTOS PERSONAL DEL PROYECTO'!G14</f>
        <v>0</v>
      </c>
      <c r="E16">
        <f>'GASTOS PERSONAL DEL PROYECTO'!H14</f>
        <v>0</v>
      </c>
      <c r="F16" t="str">
        <f t="shared" si="3"/>
        <v>X</v>
      </c>
      <c r="G16">
        <f>'GASTOS PERSONAL DEL PROYECTO'!I14</f>
        <v>0</v>
      </c>
      <c r="H16" t="str">
        <f t="shared" si="4"/>
        <v>X</v>
      </c>
      <c r="I16" t="str">
        <f t="shared" si="5"/>
        <v>X</v>
      </c>
      <c r="J16" t="str">
        <f t="shared" si="6"/>
        <v>X</v>
      </c>
      <c r="K16" t="str">
        <f t="shared" si="7"/>
        <v>X</v>
      </c>
      <c r="L16" t="str">
        <f t="shared" si="8"/>
        <v>X</v>
      </c>
      <c r="M16" t="str">
        <f t="shared" si="0"/>
        <v>X</v>
      </c>
      <c r="N16" t="str">
        <f t="shared" si="2"/>
        <v>X</v>
      </c>
      <c r="O16" t="str">
        <f t="shared" si="10"/>
        <v>X</v>
      </c>
      <c r="Q16">
        <v>11</v>
      </c>
      <c r="R16" t="str">
        <f t="shared" si="11"/>
        <v>X</v>
      </c>
      <c r="S16" t="str">
        <f t="shared" si="1"/>
        <v>X</v>
      </c>
    </row>
    <row r="17" spans="2:19" x14ac:dyDescent="0.25">
      <c r="B17">
        <v>8</v>
      </c>
      <c r="C17">
        <f>'GASTOS PERSONAL DEL PROYECTO'!F15</f>
        <v>0</v>
      </c>
      <c r="D17">
        <f>'GASTOS PERSONAL DEL PROYECTO'!G15</f>
        <v>0</v>
      </c>
      <c r="E17">
        <f>'GASTOS PERSONAL DEL PROYECTO'!H15</f>
        <v>0</v>
      </c>
      <c r="F17" t="str">
        <f t="shared" si="3"/>
        <v>X</v>
      </c>
      <c r="G17">
        <f>'GASTOS PERSONAL DEL PROYECTO'!I15</f>
        <v>0</v>
      </c>
      <c r="H17" t="str">
        <f t="shared" si="4"/>
        <v>X</v>
      </c>
      <c r="I17" t="str">
        <f t="shared" si="5"/>
        <v>X</v>
      </c>
      <c r="J17" t="str">
        <f t="shared" si="6"/>
        <v>X</v>
      </c>
      <c r="K17" t="str">
        <f t="shared" si="7"/>
        <v>X</v>
      </c>
      <c r="L17" t="str">
        <f t="shared" si="8"/>
        <v>X</v>
      </c>
      <c r="M17" t="str">
        <f t="shared" si="0"/>
        <v>X</v>
      </c>
      <c r="N17" t="str">
        <f t="shared" si="2"/>
        <v>X</v>
      </c>
      <c r="O17" t="str">
        <f t="shared" si="10"/>
        <v>X</v>
      </c>
      <c r="Q17">
        <v>12</v>
      </c>
      <c r="R17" t="str">
        <f t="shared" si="11"/>
        <v>X</v>
      </c>
      <c r="S17" t="str">
        <f t="shared" si="1"/>
        <v>X</v>
      </c>
    </row>
    <row r="18" spans="2:19" x14ac:dyDescent="0.25">
      <c r="B18">
        <v>9</v>
      </c>
      <c r="C18">
        <f>'GASTOS PERSONAL DEL PROYECTO'!F16</f>
        <v>0</v>
      </c>
      <c r="D18">
        <f>'GASTOS PERSONAL DEL PROYECTO'!G16</f>
        <v>0</v>
      </c>
      <c r="E18">
        <f>'GASTOS PERSONAL DEL PROYECTO'!H16</f>
        <v>0</v>
      </c>
      <c r="F18" t="str">
        <f t="shared" si="3"/>
        <v>X</v>
      </c>
      <c r="G18">
        <f>'GASTOS PERSONAL DEL PROYECTO'!I16</f>
        <v>0</v>
      </c>
      <c r="H18" t="str">
        <f t="shared" si="4"/>
        <v>X</v>
      </c>
      <c r="I18" t="str">
        <f t="shared" si="5"/>
        <v>X</v>
      </c>
      <c r="J18" t="str">
        <f t="shared" si="6"/>
        <v>X</v>
      </c>
      <c r="K18" t="str">
        <f t="shared" si="7"/>
        <v>X</v>
      </c>
      <c r="L18" t="str">
        <f t="shared" si="8"/>
        <v>X</v>
      </c>
      <c r="M18" t="str">
        <f t="shared" si="0"/>
        <v>X</v>
      </c>
      <c r="N18" t="str">
        <f t="shared" si="2"/>
        <v>X</v>
      </c>
      <c r="O18" t="str">
        <f t="shared" si="10"/>
        <v>X</v>
      </c>
      <c r="Q18">
        <v>13</v>
      </c>
      <c r="R18" t="str">
        <f t="shared" si="11"/>
        <v>X</v>
      </c>
      <c r="S18" t="str">
        <f t="shared" si="1"/>
        <v>X</v>
      </c>
    </row>
    <row r="19" spans="2:19" x14ac:dyDescent="0.25">
      <c r="B19">
        <v>10</v>
      </c>
      <c r="C19">
        <f>'GASTOS PERSONAL DEL PROYECTO'!F17</f>
        <v>0</v>
      </c>
      <c r="D19">
        <f>'GASTOS PERSONAL DEL PROYECTO'!G17</f>
        <v>0</v>
      </c>
      <c r="E19">
        <f>'GASTOS PERSONAL DEL PROYECTO'!H17</f>
        <v>0</v>
      </c>
      <c r="F19" t="str">
        <f t="shared" si="3"/>
        <v>X</v>
      </c>
      <c r="G19">
        <f>'GASTOS PERSONAL DEL PROYECTO'!I17</f>
        <v>0</v>
      </c>
      <c r="H19" t="str">
        <f t="shared" si="4"/>
        <v>X</v>
      </c>
      <c r="I19" t="str">
        <f t="shared" si="5"/>
        <v>X</v>
      </c>
      <c r="J19" t="str">
        <f t="shared" si="6"/>
        <v>X</v>
      </c>
      <c r="K19" t="str">
        <f t="shared" si="7"/>
        <v>X</v>
      </c>
      <c r="L19" t="str">
        <f t="shared" si="8"/>
        <v>X</v>
      </c>
      <c r="M19" t="str">
        <f t="shared" si="0"/>
        <v>X</v>
      </c>
      <c r="N19" t="str">
        <f t="shared" si="2"/>
        <v>X</v>
      </c>
      <c r="O19" t="str">
        <f t="shared" si="10"/>
        <v>X</v>
      </c>
      <c r="Q19">
        <v>14</v>
      </c>
      <c r="R19" t="str">
        <f t="shared" si="11"/>
        <v>X</v>
      </c>
      <c r="S19" t="str">
        <f t="shared" si="1"/>
        <v>X</v>
      </c>
    </row>
    <row r="20" spans="2:19" x14ac:dyDescent="0.25">
      <c r="B20">
        <v>11</v>
      </c>
      <c r="C20">
        <f>'GASTOS PERSONAL DEL PROYECTO'!F18</f>
        <v>0</v>
      </c>
      <c r="D20">
        <f>'GASTOS PERSONAL DEL PROYECTO'!G18</f>
        <v>0</v>
      </c>
      <c r="E20">
        <f>'GASTOS PERSONAL DEL PROYECTO'!H18</f>
        <v>0</v>
      </c>
      <c r="F20" t="str">
        <f t="shared" si="3"/>
        <v>X</v>
      </c>
      <c r="G20">
        <f>'GASTOS PERSONAL DEL PROYECTO'!I18</f>
        <v>0</v>
      </c>
      <c r="H20" t="str">
        <f t="shared" si="4"/>
        <v>X</v>
      </c>
      <c r="I20" t="str">
        <f t="shared" si="5"/>
        <v>X</v>
      </c>
      <c r="J20" t="str">
        <f t="shared" si="6"/>
        <v>X</v>
      </c>
      <c r="K20" t="str">
        <f t="shared" si="7"/>
        <v>X</v>
      </c>
      <c r="L20" t="str">
        <f t="shared" si="8"/>
        <v>X</v>
      </c>
      <c r="M20" t="str">
        <f t="shared" si="0"/>
        <v>X</v>
      </c>
      <c r="N20" t="str">
        <f t="shared" si="2"/>
        <v>X</v>
      </c>
      <c r="O20" t="str">
        <f t="shared" si="10"/>
        <v>X</v>
      </c>
      <c r="Q20">
        <v>15</v>
      </c>
      <c r="R20" t="str">
        <f t="shared" si="11"/>
        <v>X</v>
      </c>
      <c r="S20" t="str">
        <f t="shared" si="1"/>
        <v>X</v>
      </c>
    </row>
    <row r="21" spans="2:19" x14ac:dyDescent="0.25">
      <c r="B21">
        <v>12</v>
      </c>
      <c r="C21">
        <f>'GASTOS PERSONAL DEL PROYECTO'!F19</f>
        <v>0</v>
      </c>
      <c r="D21">
        <f>'GASTOS PERSONAL DEL PROYECTO'!G19</f>
        <v>0</v>
      </c>
      <c r="E21">
        <f>'GASTOS PERSONAL DEL PROYECTO'!H19</f>
        <v>0</v>
      </c>
      <c r="F21" t="str">
        <f t="shared" si="3"/>
        <v>X</v>
      </c>
      <c r="G21">
        <f>'GASTOS PERSONAL DEL PROYECTO'!I19</f>
        <v>0</v>
      </c>
      <c r="H21" t="str">
        <f t="shared" si="4"/>
        <v>X</v>
      </c>
      <c r="I21" t="str">
        <f t="shared" si="5"/>
        <v>X</v>
      </c>
      <c r="J21" t="str">
        <f t="shared" si="6"/>
        <v>X</v>
      </c>
      <c r="K21" t="str">
        <f t="shared" si="7"/>
        <v>X</v>
      </c>
      <c r="L21" t="str">
        <f t="shared" si="8"/>
        <v>X</v>
      </c>
      <c r="M21" t="str">
        <f t="shared" si="0"/>
        <v>X</v>
      </c>
      <c r="N21" t="str">
        <f t="shared" si="2"/>
        <v>X</v>
      </c>
      <c r="O21" t="str">
        <f t="shared" si="10"/>
        <v>X</v>
      </c>
      <c r="Q21">
        <v>16</v>
      </c>
      <c r="R21" t="str">
        <f t="shared" si="11"/>
        <v>X</v>
      </c>
      <c r="S21" t="str">
        <f t="shared" si="1"/>
        <v>X</v>
      </c>
    </row>
    <row r="22" spans="2:19" x14ac:dyDescent="0.25">
      <c r="B22">
        <v>13</v>
      </c>
      <c r="C22">
        <f>'GASTOS PERSONAL DEL PROYECTO'!F20</f>
        <v>0</v>
      </c>
      <c r="D22">
        <f>'GASTOS PERSONAL DEL PROYECTO'!G20</f>
        <v>0</v>
      </c>
      <c r="E22">
        <f>'GASTOS PERSONAL DEL PROYECTO'!H20</f>
        <v>0</v>
      </c>
      <c r="F22" t="str">
        <f t="shared" si="3"/>
        <v>X</v>
      </c>
      <c r="G22">
        <f>'GASTOS PERSONAL DEL PROYECTO'!I20</f>
        <v>0</v>
      </c>
      <c r="H22" t="str">
        <f t="shared" si="4"/>
        <v>X</v>
      </c>
      <c r="I22" t="str">
        <f t="shared" si="5"/>
        <v>X</v>
      </c>
      <c r="J22" t="str">
        <f t="shared" si="6"/>
        <v>X</v>
      </c>
      <c r="K22" t="str">
        <f t="shared" si="7"/>
        <v>X</v>
      </c>
      <c r="L22" t="str">
        <f t="shared" si="8"/>
        <v>X</v>
      </c>
      <c r="M22" t="str">
        <f t="shared" si="0"/>
        <v>X</v>
      </c>
      <c r="N22" t="str">
        <f t="shared" si="2"/>
        <v>X</v>
      </c>
      <c r="O22" t="str">
        <f t="shared" si="10"/>
        <v>X</v>
      </c>
      <c r="Q22">
        <v>17</v>
      </c>
      <c r="R22" t="str">
        <f t="shared" si="11"/>
        <v>X</v>
      </c>
      <c r="S22" t="str">
        <f t="shared" si="1"/>
        <v>X</v>
      </c>
    </row>
    <row r="23" spans="2:19" x14ac:dyDescent="0.25">
      <c r="B23">
        <v>14</v>
      </c>
      <c r="C23">
        <f>'GASTOS PERSONAL DEL PROYECTO'!F21</f>
        <v>0</v>
      </c>
      <c r="D23">
        <f>'GASTOS PERSONAL DEL PROYECTO'!G21</f>
        <v>0</v>
      </c>
      <c r="E23">
        <f>'GASTOS PERSONAL DEL PROYECTO'!H21</f>
        <v>0</v>
      </c>
      <c r="F23" t="str">
        <f t="shared" si="3"/>
        <v>X</v>
      </c>
      <c r="G23">
        <f>'GASTOS PERSONAL DEL PROYECTO'!I21</f>
        <v>0</v>
      </c>
      <c r="H23" t="str">
        <f t="shared" si="4"/>
        <v>X</v>
      </c>
      <c r="I23" t="str">
        <f t="shared" si="5"/>
        <v>X</v>
      </c>
      <c r="J23" t="str">
        <f t="shared" si="6"/>
        <v>X</v>
      </c>
      <c r="K23" t="str">
        <f t="shared" si="7"/>
        <v>X</v>
      </c>
      <c r="L23" t="str">
        <f t="shared" si="8"/>
        <v>X</v>
      </c>
      <c r="M23" t="str">
        <f t="shared" si="0"/>
        <v>X</v>
      </c>
      <c r="N23" t="str">
        <f t="shared" si="2"/>
        <v>X</v>
      </c>
      <c r="O23" t="str">
        <f t="shared" si="10"/>
        <v>X</v>
      </c>
      <c r="Q23">
        <v>18</v>
      </c>
      <c r="R23" t="str">
        <f t="shared" si="11"/>
        <v>X</v>
      </c>
      <c r="S23" t="str">
        <f t="shared" si="1"/>
        <v>X</v>
      </c>
    </row>
    <row r="24" spans="2:19" x14ac:dyDescent="0.25">
      <c r="B24">
        <v>15</v>
      </c>
      <c r="C24">
        <f>'GASTOS PERSONAL DEL PROYECTO'!F22</f>
        <v>0</v>
      </c>
      <c r="D24">
        <f>'GASTOS PERSONAL DEL PROYECTO'!G22</f>
        <v>0</v>
      </c>
      <c r="E24">
        <f>'GASTOS PERSONAL DEL PROYECTO'!H22</f>
        <v>0</v>
      </c>
      <c r="F24" t="str">
        <f t="shared" si="3"/>
        <v>X</v>
      </c>
      <c r="G24">
        <f>'GASTOS PERSONAL DEL PROYECTO'!I22</f>
        <v>0</v>
      </c>
      <c r="H24" t="str">
        <f t="shared" si="4"/>
        <v>X</v>
      </c>
      <c r="I24" t="str">
        <f t="shared" si="5"/>
        <v>X</v>
      </c>
      <c r="J24" t="str">
        <f t="shared" si="6"/>
        <v>X</v>
      </c>
      <c r="K24" t="str">
        <f t="shared" si="7"/>
        <v>X</v>
      </c>
      <c r="L24" t="str">
        <f t="shared" si="8"/>
        <v>X</v>
      </c>
      <c r="M24" t="str">
        <f t="shared" si="0"/>
        <v>X</v>
      </c>
      <c r="N24" t="str">
        <f t="shared" si="2"/>
        <v>X</v>
      </c>
      <c r="O24" t="str">
        <f t="shared" si="10"/>
        <v>X</v>
      </c>
      <c r="Q24">
        <v>19</v>
      </c>
      <c r="R24" t="str">
        <f t="shared" si="11"/>
        <v>X</v>
      </c>
      <c r="S24" t="str">
        <f t="shared" si="1"/>
        <v>X</v>
      </c>
    </row>
    <row r="25" spans="2:19" x14ac:dyDescent="0.25">
      <c r="B25">
        <v>16</v>
      </c>
      <c r="C25">
        <f>'GASTOS PERSONAL DEL PROYECTO'!F23</f>
        <v>0</v>
      </c>
      <c r="D25">
        <f>'GASTOS PERSONAL DEL PROYECTO'!G23</f>
        <v>0</v>
      </c>
      <c r="E25">
        <f>'GASTOS PERSONAL DEL PROYECTO'!H23</f>
        <v>0</v>
      </c>
      <c r="F25" t="str">
        <f t="shared" si="3"/>
        <v>X</v>
      </c>
      <c r="G25">
        <f>'GASTOS PERSONAL DEL PROYECTO'!I23</f>
        <v>0</v>
      </c>
      <c r="H25" t="str">
        <f t="shared" si="4"/>
        <v>X</v>
      </c>
      <c r="I25" t="str">
        <f t="shared" si="5"/>
        <v>X</v>
      </c>
      <c r="J25" t="str">
        <f t="shared" si="6"/>
        <v>X</v>
      </c>
      <c r="K25" t="str">
        <f t="shared" si="7"/>
        <v>X</v>
      </c>
      <c r="L25" t="str">
        <f t="shared" si="8"/>
        <v>X</v>
      </c>
      <c r="M25" t="str">
        <f t="shared" si="0"/>
        <v>X</v>
      </c>
      <c r="N25" t="str">
        <f t="shared" si="2"/>
        <v>X</v>
      </c>
      <c r="O25" t="str">
        <f t="shared" si="10"/>
        <v>X</v>
      </c>
      <c r="Q25">
        <v>20</v>
      </c>
      <c r="R25" t="str">
        <f t="shared" si="11"/>
        <v>X</v>
      </c>
      <c r="S25" t="str">
        <f t="shared" si="1"/>
        <v>X</v>
      </c>
    </row>
    <row r="26" spans="2:19" x14ac:dyDescent="0.25">
      <c r="B26">
        <v>17</v>
      </c>
      <c r="C26">
        <f>'GASTOS PERSONAL DEL PROYECTO'!F24</f>
        <v>0</v>
      </c>
      <c r="D26">
        <f>'GASTOS PERSONAL DEL PROYECTO'!G24</f>
        <v>0</v>
      </c>
      <c r="E26">
        <f>'GASTOS PERSONAL DEL PROYECTO'!H24</f>
        <v>0</v>
      </c>
      <c r="F26" t="str">
        <f t="shared" si="3"/>
        <v>X</v>
      </c>
      <c r="G26">
        <f>'GASTOS PERSONAL DEL PROYECTO'!I24</f>
        <v>0</v>
      </c>
      <c r="H26" t="str">
        <f t="shared" si="4"/>
        <v>X</v>
      </c>
      <c r="I26" t="str">
        <f t="shared" si="5"/>
        <v>X</v>
      </c>
      <c r="J26" t="str">
        <f t="shared" si="6"/>
        <v>X</v>
      </c>
      <c r="K26" t="str">
        <f t="shared" si="7"/>
        <v>X</v>
      </c>
      <c r="L26" t="str">
        <f t="shared" si="8"/>
        <v>X</v>
      </c>
      <c r="M26" t="str">
        <f t="shared" si="0"/>
        <v>X</v>
      </c>
      <c r="N26" t="str">
        <f t="shared" si="2"/>
        <v>X</v>
      </c>
      <c r="O26" t="str">
        <f t="shared" si="10"/>
        <v>X</v>
      </c>
      <c r="Q26">
        <v>21</v>
      </c>
      <c r="R26" t="str">
        <f t="shared" si="11"/>
        <v>X</v>
      </c>
      <c r="S26" t="str">
        <f t="shared" si="1"/>
        <v>X</v>
      </c>
    </row>
    <row r="27" spans="2:19" x14ac:dyDescent="0.25">
      <c r="B27">
        <v>18</v>
      </c>
      <c r="C27">
        <f>'GASTOS PERSONAL DEL PROYECTO'!F25</f>
        <v>0</v>
      </c>
      <c r="D27">
        <f>'GASTOS PERSONAL DEL PROYECTO'!G25</f>
        <v>0</v>
      </c>
      <c r="E27">
        <f>'GASTOS PERSONAL DEL PROYECTO'!H25</f>
        <v>0</v>
      </c>
      <c r="F27" t="str">
        <f t="shared" si="3"/>
        <v>X</v>
      </c>
      <c r="G27">
        <f>'GASTOS PERSONAL DEL PROYECTO'!I25</f>
        <v>0</v>
      </c>
      <c r="H27" t="str">
        <f>IF(D27=0,"X",IF(D27="X","X",IF(LEN(D27)=10,VALUE(CONCATENATE(MID(D27,7,1),MID(D27,9,1))),IF(LEN(D27)=11,VALUE(CONCATENATE(MID(D27,7,1),MID(D27,9,2)))))))</f>
        <v>X</v>
      </c>
      <c r="I27" t="str">
        <f t="shared" ref="I27" si="12">IF(D27=0,"X",MID(D27,7,1))</f>
        <v>X</v>
      </c>
      <c r="J27" t="str">
        <f t="shared" ref="J27" si="13">IF(D27=0,"X",IF(LEN(D27)=10,VALUE(MID(D27,9,1)),IF(LEN(D27)=11,VALUE(MID(D27,9,2)))))</f>
        <v>X</v>
      </c>
      <c r="K27" t="str">
        <f t="shared" ref="K27" si="14">IF(H27="X","X",IF(J27&lt;10,H27,IF(J27&gt;=10,VALUE(CONCATENATE(I27,9+1-1/J27)))))</f>
        <v>X</v>
      </c>
      <c r="L27" t="str">
        <f t="shared" si="8"/>
        <v>X</v>
      </c>
      <c r="M27" t="str">
        <f t="shared" si="0"/>
        <v>X</v>
      </c>
      <c r="N27" t="str">
        <f t="shared" si="2"/>
        <v>X</v>
      </c>
      <c r="O27" t="str">
        <f t="shared" si="10"/>
        <v>X</v>
      </c>
      <c r="Q27">
        <v>22</v>
      </c>
      <c r="R27" t="str">
        <f t="shared" si="11"/>
        <v>X</v>
      </c>
      <c r="S27" t="str">
        <f t="shared" si="1"/>
        <v>X</v>
      </c>
    </row>
    <row r="28" spans="2:19" x14ac:dyDescent="0.25">
      <c r="B28">
        <v>19</v>
      </c>
      <c r="C28">
        <f>'GASTOS PERSONAL DEL PROYECTO'!F26</f>
        <v>0</v>
      </c>
      <c r="D28">
        <f>'GASTOS PERSONAL DEL PROYECTO'!G26</f>
        <v>0</v>
      </c>
      <c r="E28">
        <f>'GASTOS PERSONAL DEL PROYECTO'!H26</f>
        <v>0</v>
      </c>
      <c r="F28" t="str">
        <f>IF(C28=0,"X",CONCATENATE(D28," ",C28))</f>
        <v>X</v>
      </c>
      <c r="G28">
        <f>'GASTOS PERSONAL DEL PROYECTO'!I26</f>
        <v>0</v>
      </c>
      <c r="H28" t="str">
        <f t="shared" ref="H28:H91" si="15">IF(D28=0,"X",IF(D28="X","X",IF(LEN(D28)=10,VALUE(CONCATENATE(MID(D28,7,1),MID(D28,9,1))),IF(LEN(D28)=11,VALUE(CONCATENATE(MID(D28,7,1),MID(D28,9,2)))))))</f>
        <v>X</v>
      </c>
      <c r="I28" t="str">
        <f t="shared" ref="I28:I91" si="16">IF(D28=0,"X",MID(D28,7,1))</f>
        <v>X</v>
      </c>
      <c r="J28" t="str">
        <f t="shared" ref="J28:J91" si="17">IF(D28=0,"X",IF(LEN(D28)=10,VALUE(MID(D28,9,1)),IF(LEN(D28)=11,VALUE(MID(D28,9,2)))))</f>
        <v>X</v>
      </c>
      <c r="K28" t="str">
        <f t="shared" ref="K28:K91" si="18">IF(H28="X","X",IF(J28&lt;10,H28,IF(J28&gt;=10,VALUE(CONCATENATE(I28,9+1-1/J28)))))</f>
        <v>X</v>
      </c>
      <c r="L28" t="str">
        <f>IF(F28="X","X",CONCATENATE(K28,F28))</f>
        <v>X</v>
      </c>
      <c r="M28" t="str">
        <f t="shared" si="0"/>
        <v>X</v>
      </c>
      <c r="N28" t="str">
        <f t="shared" si="2"/>
        <v>X</v>
      </c>
      <c r="O28" t="str">
        <f t="shared" si="10"/>
        <v>X</v>
      </c>
      <c r="Q28">
        <v>23</v>
      </c>
      <c r="R28" t="str">
        <f t="shared" si="11"/>
        <v>X</v>
      </c>
      <c r="S28" t="str">
        <f t="shared" si="1"/>
        <v>X</v>
      </c>
    </row>
    <row r="29" spans="2:19" x14ac:dyDescent="0.25">
      <c r="B29">
        <v>20</v>
      </c>
      <c r="C29">
        <f>'GASTOS PERSONAL DEL PROYECTO'!F27</f>
        <v>0</v>
      </c>
      <c r="D29">
        <f>'GASTOS PERSONAL DEL PROYECTO'!G27</f>
        <v>0</v>
      </c>
      <c r="E29">
        <f>'GASTOS PERSONAL DEL PROYECTO'!H27</f>
        <v>0</v>
      </c>
      <c r="F29" t="str">
        <f t="shared" ref="F29:F92" si="19">IF(C29=0,"X",CONCATENATE(D29," ",C29))</f>
        <v>X</v>
      </c>
      <c r="G29">
        <f>'GASTOS PERSONAL DEL PROYECTO'!I27</f>
        <v>0</v>
      </c>
      <c r="H29" t="str">
        <f t="shared" si="15"/>
        <v>X</v>
      </c>
      <c r="I29" t="str">
        <f t="shared" si="16"/>
        <v>X</v>
      </c>
      <c r="J29" t="str">
        <f t="shared" si="17"/>
        <v>X</v>
      </c>
      <c r="K29" t="str">
        <f t="shared" si="18"/>
        <v>X</v>
      </c>
      <c r="L29" t="str">
        <f t="shared" ref="L29:L92" si="20">IF(F29="X","X",CONCATENATE(K29,F29))</f>
        <v>X</v>
      </c>
      <c r="M29" t="str">
        <f t="shared" si="0"/>
        <v>X</v>
      </c>
      <c r="N29" t="str">
        <f t="shared" si="2"/>
        <v>X</v>
      </c>
      <c r="O29" t="str">
        <f t="shared" si="10"/>
        <v>X</v>
      </c>
      <c r="Q29">
        <v>24</v>
      </c>
      <c r="R29" t="str">
        <f t="shared" si="11"/>
        <v>X</v>
      </c>
      <c r="S29" t="str">
        <f t="shared" si="1"/>
        <v>X</v>
      </c>
    </row>
    <row r="30" spans="2:19" x14ac:dyDescent="0.25">
      <c r="B30">
        <v>21</v>
      </c>
      <c r="C30">
        <f>'GASTOS PERSONAL DEL PROYECTO'!F28</f>
        <v>0</v>
      </c>
      <c r="D30">
        <f>'GASTOS PERSONAL DEL PROYECTO'!G28</f>
        <v>0</v>
      </c>
      <c r="E30">
        <f>'GASTOS PERSONAL DEL PROYECTO'!H28</f>
        <v>0</v>
      </c>
      <c r="F30" t="str">
        <f t="shared" si="19"/>
        <v>X</v>
      </c>
      <c r="G30">
        <f>'GASTOS PERSONAL DEL PROYECTO'!I28</f>
        <v>0</v>
      </c>
      <c r="H30" t="str">
        <f t="shared" si="15"/>
        <v>X</v>
      </c>
      <c r="I30" t="str">
        <f t="shared" si="16"/>
        <v>X</v>
      </c>
      <c r="J30" t="str">
        <f t="shared" si="17"/>
        <v>X</v>
      </c>
      <c r="K30" t="str">
        <f t="shared" si="18"/>
        <v>X</v>
      </c>
      <c r="L30" t="str">
        <f t="shared" si="20"/>
        <v>X</v>
      </c>
      <c r="M30" t="str">
        <f t="shared" si="0"/>
        <v>X</v>
      </c>
      <c r="N30" t="str">
        <f t="shared" si="2"/>
        <v>X</v>
      </c>
      <c r="O30" t="str">
        <f t="shared" si="10"/>
        <v>X</v>
      </c>
      <c r="Q30">
        <v>25</v>
      </c>
      <c r="R30" t="str">
        <f t="shared" si="11"/>
        <v>X</v>
      </c>
      <c r="S30" t="str">
        <f t="shared" si="1"/>
        <v>X</v>
      </c>
    </row>
    <row r="31" spans="2:19" x14ac:dyDescent="0.25">
      <c r="B31">
        <v>22</v>
      </c>
      <c r="C31">
        <f>'GASTOS PERSONAL DEL PROYECTO'!F29</f>
        <v>0</v>
      </c>
      <c r="D31">
        <f>'GASTOS PERSONAL DEL PROYECTO'!G29</f>
        <v>0</v>
      </c>
      <c r="E31">
        <f>'GASTOS PERSONAL DEL PROYECTO'!H29</f>
        <v>0</v>
      </c>
      <c r="F31" t="str">
        <f t="shared" si="19"/>
        <v>X</v>
      </c>
      <c r="G31">
        <f>'GASTOS PERSONAL DEL PROYECTO'!I29</f>
        <v>0</v>
      </c>
      <c r="H31" t="str">
        <f t="shared" si="15"/>
        <v>X</v>
      </c>
      <c r="I31" t="str">
        <f t="shared" si="16"/>
        <v>X</v>
      </c>
      <c r="J31" t="str">
        <f t="shared" si="17"/>
        <v>X</v>
      </c>
      <c r="K31" t="str">
        <f t="shared" si="18"/>
        <v>X</v>
      </c>
      <c r="L31" t="str">
        <f t="shared" si="20"/>
        <v>X</v>
      </c>
      <c r="M31" t="str">
        <f t="shared" si="0"/>
        <v>X</v>
      </c>
      <c r="N31" t="str">
        <f t="shared" si="2"/>
        <v>X</v>
      </c>
      <c r="O31" t="str">
        <f t="shared" si="10"/>
        <v>X</v>
      </c>
      <c r="Q31">
        <v>26</v>
      </c>
      <c r="R31" t="str">
        <f t="shared" si="11"/>
        <v>X</v>
      </c>
      <c r="S31" t="str">
        <f t="shared" si="1"/>
        <v>X</v>
      </c>
    </row>
    <row r="32" spans="2:19" x14ac:dyDescent="0.25">
      <c r="B32">
        <v>23</v>
      </c>
      <c r="C32">
        <f>'GASTOS PERSONAL DEL PROYECTO'!F30</f>
        <v>0</v>
      </c>
      <c r="D32">
        <f>'GASTOS PERSONAL DEL PROYECTO'!G30</f>
        <v>0</v>
      </c>
      <c r="E32">
        <f>'GASTOS PERSONAL DEL PROYECTO'!H30</f>
        <v>0</v>
      </c>
      <c r="F32" t="str">
        <f t="shared" si="19"/>
        <v>X</v>
      </c>
      <c r="G32">
        <f>'GASTOS PERSONAL DEL PROYECTO'!I30</f>
        <v>0</v>
      </c>
      <c r="H32" t="str">
        <f t="shared" si="15"/>
        <v>X</v>
      </c>
      <c r="I32" t="str">
        <f t="shared" si="16"/>
        <v>X</v>
      </c>
      <c r="J32" t="str">
        <f t="shared" si="17"/>
        <v>X</v>
      </c>
      <c r="K32" t="str">
        <f t="shared" si="18"/>
        <v>X</v>
      </c>
      <c r="L32" t="str">
        <f t="shared" si="20"/>
        <v>X</v>
      </c>
      <c r="M32" t="str">
        <f t="shared" si="0"/>
        <v>X</v>
      </c>
      <c r="N32" t="str">
        <f t="shared" si="2"/>
        <v>X</v>
      </c>
      <c r="O32" t="str">
        <f t="shared" si="10"/>
        <v>X</v>
      </c>
      <c r="Q32">
        <v>27</v>
      </c>
      <c r="R32" t="str">
        <f t="shared" si="11"/>
        <v>X</v>
      </c>
      <c r="S32" t="str">
        <f t="shared" si="1"/>
        <v>X</v>
      </c>
    </row>
    <row r="33" spans="2:19" x14ac:dyDescent="0.25">
      <c r="B33">
        <v>24</v>
      </c>
      <c r="C33">
        <f>'GASTOS PERSONAL DEL PROYECTO'!F31</f>
        <v>0</v>
      </c>
      <c r="D33">
        <f>'GASTOS PERSONAL DEL PROYECTO'!G31</f>
        <v>0</v>
      </c>
      <c r="E33">
        <f>'GASTOS PERSONAL DEL PROYECTO'!H31</f>
        <v>0</v>
      </c>
      <c r="F33" t="str">
        <f t="shared" si="19"/>
        <v>X</v>
      </c>
      <c r="G33">
        <f>'GASTOS PERSONAL DEL PROYECTO'!I31</f>
        <v>0</v>
      </c>
      <c r="H33" t="str">
        <f t="shared" si="15"/>
        <v>X</v>
      </c>
      <c r="I33" t="str">
        <f t="shared" si="16"/>
        <v>X</v>
      </c>
      <c r="J33" t="str">
        <f t="shared" si="17"/>
        <v>X</v>
      </c>
      <c r="K33" t="str">
        <f t="shared" si="18"/>
        <v>X</v>
      </c>
      <c r="L33" t="str">
        <f t="shared" si="20"/>
        <v>X</v>
      </c>
      <c r="M33" t="str">
        <f t="shared" si="0"/>
        <v>X</v>
      </c>
      <c r="N33" t="str">
        <f t="shared" si="2"/>
        <v>X</v>
      </c>
      <c r="O33" t="str">
        <f t="shared" si="10"/>
        <v>X</v>
      </c>
      <c r="Q33">
        <v>28</v>
      </c>
      <c r="R33" t="str">
        <f t="shared" si="11"/>
        <v>X</v>
      </c>
      <c r="S33" t="str">
        <f t="shared" si="1"/>
        <v>X</v>
      </c>
    </row>
    <row r="34" spans="2:19" x14ac:dyDescent="0.25">
      <c r="B34">
        <v>25</v>
      </c>
      <c r="C34">
        <f>'GASTOS PERSONAL DEL PROYECTO'!F32</f>
        <v>0</v>
      </c>
      <c r="D34">
        <f>'GASTOS PERSONAL DEL PROYECTO'!G32</f>
        <v>0</v>
      </c>
      <c r="E34">
        <f>'GASTOS PERSONAL DEL PROYECTO'!H32</f>
        <v>0</v>
      </c>
      <c r="F34" t="str">
        <f t="shared" si="19"/>
        <v>X</v>
      </c>
      <c r="G34">
        <f>'GASTOS PERSONAL DEL PROYECTO'!I32</f>
        <v>0</v>
      </c>
      <c r="H34" t="str">
        <f t="shared" si="15"/>
        <v>X</v>
      </c>
      <c r="I34" t="str">
        <f t="shared" si="16"/>
        <v>X</v>
      </c>
      <c r="J34" t="str">
        <f t="shared" si="17"/>
        <v>X</v>
      </c>
      <c r="K34" t="str">
        <f t="shared" si="18"/>
        <v>X</v>
      </c>
      <c r="L34" t="str">
        <f t="shared" si="20"/>
        <v>X</v>
      </c>
      <c r="M34" t="str">
        <f t="shared" si="0"/>
        <v>X</v>
      </c>
      <c r="N34" t="str">
        <f t="shared" si="2"/>
        <v>X</v>
      </c>
      <c r="O34" t="str">
        <f t="shared" si="10"/>
        <v>X</v>
      </c>
      <c r="Q34">
        <v>29</v>
      </c>
      <c r="R34" t="str">
        <f t="shared" si="11"/>
        <v>X</v>
      </c>
      <c r="S34" t="str">
        <f t="shared" si="1"/>
        <v>X</v>
      </c>
    </row>
    <row r="35" spans="2:19" x14ac:dyDescent="0.25">
      <c r="B35">
        <v>26</v>
      </c>
      <c r="C35">
        <f>'GASTOS PERSONAL DEL PROYECTO'!F33</f>
        <v>0</v>
      </c>
      <c r="D35">
        <f>'GASTOS PERSONAL DEL PROYECTO'!G33</f>
        <v>0</v>
      </c>
      <c r="E35">
        <f>'GASTOS PERSONAL DEL PROYECTO'!H33</f>
        <v>0</v>
      </c>
      <c r="F35" t="str">
        <f t="shared" si="19"/>
        <v>X</v>
      </c>
      <c r="G35">
        <f>'GASTOS PERSONAL DEL PROYECTO'!I33</f>
        <v>0</v>
      </c>
      <c r="H35" t="str">
        <f t="shared" si="15"/>
        <v>X</v>
      </c>
      <c r="I35" t="str">
        <f t="shared" si="16"/>
        <v>X</v>
      </c>
      <c r="J35" t="str">
        <f t="shared" si="17"/>
        <v>X</v>
      </c>
      <c r="K35" t="str">
        <f t="shared" si="18"/>
        <v>X</v>
      </c>
      <c r="L35" t="str">
        <f t="shared" si="20"/>
        <v>X</v>
      </c>
      <c r="M35" t="str">
        <f t="shared" si="0"/>
        <v>X</v>
      </c>
      <c r="N35" t="str">
        <f t="shared" si="2"/>
        <v>X</v>
      </c>
      <c r="O35" t="str">
        <f t="shared" si="10"/>
        <v>X</v>
      </c>
      <c r="Q35">
        <v>30</v>
      </c>
      <c r="R35" t="str">
        <f t="shared" si="11"/>
        <v>X</v>
      </c>
      <c r="S35" t="str">
        <f t="shared" si="1"/>
        <v>X</v>
      </c>
    </row>
    <row r="36" spans="2:19" x14ac:dyDescent="0.25">
      <c r="B36">
        <v>27</v>
      </c>
      <c r="C36">
        <f>'GASTOS PERSONAL DEL PROYECTO'!F34</f>
        <v>0</v>
      </c>
      <c r="D36">
        <f>'GASTOS PERSONAL DEL PROYECTO'!G34</f>
        <v>0</v>
      </c>
      <c r="E36">
        <f>'GASTOS PERSONAL DEL PROYECTO'!H34</f>
        <v>0</v>
      </c>
      <c r="F36" t="str">
        <f t="shared" si="19"/>
        <v>X</v>
      </c>
      <c r="G36">
        <f>'GASTOS PERSONAL DEL PROYECTO'!I34</f>
        <v>0</v>
      </c>
      <c r="H36" t="str">
        <f t="shared" si="15"/>
        <v>X</v>
      </c>
      <c r="I36" t="str">
        <f t="shared" si="16"/>
        <v>X</v>
      </c>
      <c r="J36" t="str">
        <f t="shared" si="17"/>
        <v>X</v>
      </c>
      <c r="K36" t="str">
        <f t="shared" si="18"/>
        <v>X</v>
      </c>
      <c r="L36" t="str">
        <f t="shared" si="20"/>
        <v>X</v>
      </c>
      <c r="M36" t="str">
        <f t="shared" si="0"/>
        <v>X</v>
      </c>
      <c r="N36" t="str">
        <f t="shared" si="2"/>
        <v>X</v>
      </c>
      <c r="O36" t="str">
        <f t="shared" si="10"/>
        <v>X</v>
      </c>
      <c r="Q36">
        <v>31</v>
      </c>
      <c r="R36" t="str">
        <f t="shared" si="11"/>
        <v>X</v>
      </c>
      <c r="S36" t="str">
        <f t="shared" si="1"/>
        <v>X</v>
      </c>
    </row>
    <row r="37" spans="2:19" x14ac:dyDescent="0.25">
      <c r="B37">
        <v>28</v>
      </c>
      <c r="C37">
        <f>'GASTOS PERSONAL DEL PROYECTO'!F35</f>
        <v>0</v>
      </c>
      <c r="D37">
        <f>'GASTOS PERSONAL DEL PROYECTO'!G35</f>
        <v>0</v>
      </c>
      <c r="E37">
        <f>'GASTOS PERSONAL DEL PROYECTO'!H35</f>
        <v>0</v>
      </c>
      <c r="F37" t="str">
        <f t="shared" si="19"/>
        <v>X</v>
      </c>
      <c r="G37">
        <f>'GASTOS PERSONAL DEL PROYECTO'!I35</f>
        <v>0</v>
      </c>
      <c r="H37" t="str">
        <f t="shared" si="15"/>
        <v>X</v>
      </c>
      <c r="I37" t="str">
        <f t="shared" si="16"/>
        <v>X</v>
      </c>
      <c r="J37" t="str">
        <f t="shared" si="17"/>
        <v>X</v>
      </c>
      <c r="K37" t="str">
        <f t="shared" si="18"/>
        <v>X</v>
      </c>
      <c r="L37" t="str">
        <f t="shared" si="20"/>
        <v>X</v>
      </c>
      <c r="M37" t="str">
        <f t="shared" si="0"/>
        <v>X</v>
      </c>
      <c r="N37" t="str">
        <f t="shared" si="2"/>
        <v>X</v>
      </c>
      <c r="O37" t="str">
        <f t="shared" si="10"/>
        <v>X</v>
      </c>
      <c r="Q37">
        <v>32</v>
      </c>
      <c r="R37" t="str">
        <f t="shared" si="11"/>
        <v>X</v>
      </c>
      <c r="S37" t="str">
        <f t="shared" si="1"/>
        <v>X</v>
      </c>
    </row>
    <row r="38" spans="2:19" x14ac:dyDescent="0.25">
      <c r="B38">
        <v>29</v>
      </c>
      <c r="C38">
        <f>'GASTOS PERSONAL DEL PROYECTO'!F36</f>
        <v>0</v>
      </c>
      <c r="D38">
        <f>'GASTOS PERSONAL DEL PROYECTO'!G36</f>
        <v>0</v>
      </c>
      <c r="E38">
        <f>'GASTOS PERSONAL DEL PROYECTO'!H36</f>
        <v>0</v>
      </c>
      <c r="F38" t="str">
        <f t="shared" si="19"/>
        <v>X</v>
      </c>
      <c r="G38">
        <f>'GASTOS PERSONAL DEL PROYECTO'!I36</f>
        <v>0</v>
      </c>
      <c r="H38" t="str">
        <f t="shared" si="15"/>
        <v>X</v>
      </c>
      <c r="I38" t="str">
        <f t="shared" si="16"/>
        <v>X</v>
      </c>
      <c r="J38" t="str">
        <f t="shared" si="17"/>
        <v>X</v>
      </c>
      <c r="K38" t="str">
        <f t="shared" si="18"/>
        <v>X</v>
      </c>
      <c r="L38" t="str">
        <f t="shared" si="20"/>
        <v>X</v>
      </c>
      <c r="M38" t="str">
        <f t="shared" si="0"/>
        <v>X</v>
      </c>
      <c r="N38" t="str">
        <f t="shared" si="2"/>
        <v>X</v>
      </c>
      <c r="O38" t="str">
        <f t="shared" si="10"/>
        <v>X</v>
      </c>
      <c r="Q38">
        <v>33</v>
      </c>
      <c r="R38" t="str">
        <f t="shared" si="11"/>
        <v>X</v>
      </c>
      <c r="S38" t="str">
        <f t="shared" si="1"/>
        <v>X</v>
      </c>
    </row>
    <row r="39" spans="2:19" x14ac:dyDescent="0.25">
      <c r="B39">
        <v>30</v>
      </c>
      <c r="C39">
        <f>'GASTOS PERSONAL DEL PROYECTO'!F37</f>
        <v>0</v>
      </c>
      <c r="D39">
        <f>'GASTOS PERSONAL DEL PROYECTO'!G37</f>
        <v>0</v>
      </c>
      <c r="E39">
        <f>'GASTOS PERSONAL DEL PROYECTO'!H37</f>
        <v>0</v>
      </c>
      <c r="F39" t="str">
        <f t="shared" si="19"/>
        <v>X</v>
      </c>
      <c r="G39">
        <f>'GASTOS PERSONAL DEL PROYECTO'!I37</f>
        <v>0</v>
      </c>
      <c r="H39" t="str">
        <f t="shared" si="15"/>
        <v>X</v>
      </c>
      <c r="I39" t="str">
        <f t="shared" si="16"/>
        <v>X</v>
      </c>
      <c r="J39" t="str">
        <f t="shared" si="17"/>
        <v>X</v>
      </c>
      <c r="K39" t="str">
        <f t="shared" si="18"/>
        <v>X</v>
      </c>
      <c r="L39" t="str">
        <f t="shared" si="20"/>
        <v>X</v>
      </c>
      <c r="M39" t="str">
        <f t="shared" si="0"/>
        <v>X</v>
      </c>
      <c r="N39" t="str">
        <f t="shared" si="2"/>
        <v>X</v>
      </c>
      <c r="O39" t="str">
        <f t="shared" si="10"/>
        <v>X</v>
      </c>
      <c r="Q39">
        <v>34</v>
      </c>
      <c r="R39" t="str">
        <f t="shared" si="11"/>
        <v>X</v>
      </c>
      <c r="S39" t="str">
        <f t="shared" si="1"/>
        <v>X</v>
      </c>
    </row>
    <row r="40" spans="2:19" x14ac:dyDescent="0.25">
      <c r="B40">
        <v>31</v>
      </c>
      <c r="C40">
        <f>'GASTOS PERSONAL DEL PROYECTO'!F38</f>
        <v>0</v>
      </c>
      <c r="D40">
        <f>'GASTOS PERSONAL DEL PROYECTO'!G38</f>
        <v>0</v>
      </c>
      <c r="E40">
        <f>'GASTOS PERSONAL DEL PROYECTO'!H38</f>
        <v>0</v>
      </c>
      <c r="F40" t="str">
        <f t="shared" si="19"/>
        <v>X</v>
      </c>
      <c r="G40">
        <f>'GASTOS PERSONAL DEL PROYECTO'!I38</f>
        <v>0</v>
      </c>
      <c r="H40" t="str">
        <f t="shared" si="15"/>
        <v>X</v>
      </c>
      <c r="I40" t="str">
        <f t="shared" si="16"/>
        <v>X</v>
      </c>
      <c r="J40" t="str">
        <f t="shared" si="17"/>
        <v>X</v>
      </c>
      <c r="K40" t="str">
        <f t="shared" si="18"/>
        <v>X</v>
      </c>
      <c r="L40" t="str">
        <f t="shared" si="20"/>
        <v>X</v>
      </c>
      <c r="M40" t="str">
        <f t="shared" si="0"/>
        <v>X</v>
      </c>
      <c r="N40" t="str">
        <f t="shared" si="2"/>
        <v>X</v>
      </c>
      <c r="O40" t="str">
        <f t="shared" si="10"/>
        <v>X</v>
      </c>
      <c r="Q40">
        <v>35</v>
      </c>
      <c r="R40" t="str">
        <f t="shared" si="11"/>
        <v>X</v>
      </c>
      <c r="S40" t="str">
        <f t="shared" si="1"/>
        <v>X</v>
      </c>
    </row>
    <row r="41" spans="2:19" x14ac:dyDescent="0.25">
      <c r="B41">
        <v>32</v>
      </c>
      <c r="C41">
        <f>'GASTOS PERSONAL DEL PROYECTO'!F39</f>
        <v>0</v>
      </c>
      <c r="D41">
        <f>'GASTOS PERSONAL DEL PROYECTO'!G39</f>
        <v>0</v>
      </c>
      <c r="E41">
        <f>'GASTOS PERSONAL DEL PROYECTO'!H39</f>
        <v>0</v>
      </c>
      <c r="F41" t="str">
        <f t="shared" si="19"/>
        <v>X</v>
      </c>
      <c r="G41">
        <f>'GASTOS PERSONAL DEL PROYECTO'!I39</f>
        <v>0</v>
      </c>
      <c r="H41" t="str">
        <f t="shared" si="15"/>
        <v>X</v>
      </c>
      <c r="I41" t="str">
        <f t="shared" si="16"/>
        <v>X</v>
      </c>
      <c r="J41" t="str">
        <f t="shared" si="17"/>
        <v>X</v>
      </c>
      <c r="K41" t="str">
        <f t="shared" si="18"/>
        <v>X</v>
      </c>
      <c r="L41" t="str">
        <f t="shared" si="20"/>
        <v>X</v>
      </c>
      <c r="M41" t="str">
        <f t="shared" si="0"/>
        <v>X</v>
      </c>
      <c r="N41" t="str">
        <f t="shared" si="2"/>
        <v>X</v>
      </c>
      <c r="O41" t="str">
        <f t="shared" si="10"/>
        <v>X</v>
      </c>
      <c r="Q41">
        <v>36</v>
      </c>
      <c r="R41" t="str">
        <f t="shared" si="11"/>
        <v>X</v>
      </c>
      <c r="S41" t="str">
        <f t="shared" si="1"/>
        <v>X</v>
      </c>
    </row>
    <row r="42" spans="2:19" x14ac:dyDescent="0.25">
      <c r="B42">
        <v>33</v>
      </c>
      <c r="C42">
        <f>'GASTOS PERSONAL DEL PROYECTO'!F40</f>
        <v>0</v>
      </c>
      <c r="D42">
        <f>'GASTOS PERSONAL DEL PROYECTO'!G40</f>
        <v>0</v>
      </c>
      <c r="E42">
        <f>'GASTOS PERSONAL DEL PROYECTO'!H40</f>
        <v>0</v>
      </c>
      <c r="F42" t="str">
        <f t="shared" si="19"/>
        <v>X</v>
      </c>
      <c r="G42">
        <f>'GASTOS PERSONAL DEL PROYECTO'!I40</f>
        <v>0</v>
      </c>
      <c r="H42" t="str">
        <f t="shared" si="15"/>
        <v>X</v>
      </c>
      <c r="I42" t="str">
        <f t="shared" si="16"/>
        <v>X</v>
      </c>
      <c r="J42" t="str">
        <f t="shared" si="17"/>
        <v>X</v>
      </c>
      <c r="K42" t="str">
        <f t="shared" si="18"/>
        <v>X</v>
      </c>
      <c r="L42" t="str">
        <f t="shared" si="20"/>
        <v>X</v>
      </c>
      <c r="M42" t="str">
        <f t="shared" si="0"/>
        <v>X</v>
      </c>
      <c r="N42" t="str">
        <f t="shared" si="2"/>
        <v>X</v>
      </c>
      <c r="O42" t="str">
        <f t="shared" si="10"/>
        <v>X</v>
      </c>
      <c r="Q42">
        <v>37</v>
      </c>
      <c r="R42" t="str">
        <f t="shared" si="11"/>
        <v>X</v>
      </c>
      <c r="S42" t="str">
        <f t="shared" si="1"/>
        <v>X</v>
      </c>
    </row>
    <row r="43" spans="2:19" x14ac:dyDescent="0.25">
      <c r="B43">
        <v>34</v>
      </c>
      <c r="C43">
        <f>'GASTOS PERSONAL DEL PROYECTO'!F41</f>
        <v>0</v>
      </c>
      <c r="D43">
        <f>'GASTOS PERSONAL DEL PROYECTO'!G41</f>
        <v>0</v>
      </c>
      <c r="E43">
        <f>'GASTOS PERSONAL DEL PROYECTO'!H41</f>
        <v>0</v>
      </c>
      <c r="F43" t="str">
        <f t="shared" si="19"/>
        <v>X</v>
      </c>
      <c r="G43">
        <f>'GASTOS PERSONAL DEL PROYECTO'!I41</f>
        <v>0</v>
      </c>
      <c r="H43" t="str">
        <f t="shared" si="15"/>
        <v>X</v>
      </c>
      <c r="I43" t="str">
        <f t="shared" si="16"/>
        <v>X</v>
      </c>
      <c r="J43" t="str">
        <f t="shared" si="17"/>
        <v>X</v>
      </c>
      <c r="K43" t="str">
        <f t="shared" si="18"/>
        <v>X</v>
      </c>
      <c r="L43" t="str">
        <f t="shared" si="20"/>
        <v>X</v>
      </c>
      <c r="M43" t="str">
        <f t="shared" si="0"/>
        <v>X</v>
      </c>
      <c r="N43" t="str">
        <f t="shared" si="2"/>
        <v>X</v>
      </c>
      <c r="O43" t="str">
        <f t="shared" si="10"/>
        <v>X</v>
      </c>
      <c r="Q43">
        <v>38</v>
      </c>
      <c r="R43" t="str">
        <f t="shared" ref="R43:R70" si="21">IF(N43="X","X",VLOOKUP(Q43,$M$6:$N$159,2,FALSE))</f>
        <v>X</v>
      </c>
      <c r="S43" t="str">
        <f t="shared" si="1"/>
        <v>X</v>
      </c>
    </row>
    <row r="44" spans="2:19" x14ac:dyDescent="0.25">
      <c r="B44">
        <v>35</v>
      </c>
      <c r="C44">
        <f>'GASTOS PERSONAL DEL PROYECTO'!F42</f>
        <v>0</v>
      </c>
      <c r="D44">
        <f>'GASTOS PERSONAL DEL PROYECTO'!G42</f>
        <v>0</v>
      </c>
      <c r="E44">
        <f>'GASTOS PERSONAL DEL PROYECTO'!H42</f>
        <v>0</v>
      </c>
      <c r="F44" t="str">
        <f t="shared" si="19"/>
        <v>X</v>
      </c>
      <c r="G44">
        <f>'GASTOS PERSONAL DEL PROYECTO'!I42</f>
        <v>0</v>
      </c>
      <c r="H44" t="str">
        <f t="shared" si="15"/>
        <v>X</v>
      </c>
      <c r="I44" t="str">
        <f t="shared" si="16"/>
        <v>X</v>
      </c>
      <c r="J44" t="str">
        <f t="shared" si="17"/>
        <v>X</v>
      </c>
      <c r="K44" t="str">
        <f t="shared" si="18"/>
        <v>X</v>
      </c>
      <c r="L44" t="str">
        <f t="shared" si="20"/>
        <v>X</v>
      </c>
      <c r="M44" t="str">
        <f t="shared" si="0"/>
        <v>X</v>
      </c>
      <c r="N44" t="str">
        <f t="shared" si="2"/>
        <v>X</v>
      </c>
      <c r="O44" t="str">
        <f t="shared" si="10"/>
        <v>X</v>
      </c>
      <c r="Q44">
        <v>39</v>
      </c>
      <c r="R44" t="str">
        <f t="shared" si="21"/>
        <v>X</v>
      </c>
      <c r="S44" t="str">
        <f t="shared" si="1"/>
        <v>X</v>
      </c>
    </row>
    <row r="45" spans="2:19" x14ac:dyDescent="0.25">
      <c r="B45">
        <v>36</v>
      </c>
      <c r="C45">
        <f>'GASTOS PERSONAL DEL PROYECTO'!F43</f>
        <v>0</v>
      </c>
      <c r="D45">
        <f>'GASTOS PERSONAL DEL PROYECTO'!G43</f>
        <v>0</v>
      </c>
      <c r="E45">
        <f>'GASTOS PERSONAL DEL PROYECTO'!H43</f>
        <v>0</v>
      </c>
      <c r="F45" t="str">
        <f t="shared" si="19"/>
        <v>X</v>
      </c>
      <c r="G45">
        <f>'GASTOS PERSONAL DEL PROYECTO'!I43</f>
        <v>0</v>
      </c>
      <c r="H45" t="str">
        <f t="shared" si="15"/>
        <v>X</v>
      </c>
      <c r="I45" t="str">
        <f t="shared" si="16"/>
        <v>X</v>
      </c>
      <c r="J45" t="str">
        <f t="shared" si="17"/>
        <v>X</v>
      </c>
      <c r="K45" t="str">
        <f t="shared" si="18"/>
        <v>X</v>
      </c>
      <c r="L45" t="str">
        <f t="shared" si="20"/>
        <v>X</v>
      </c>
      <c r="M45" t="str">
        <f t="shared" si="0"/>
        <v>X</v>
      </c>
      <c r="N45" t="str">
        <f t="shared" si="2"/>
        <v>X</v>
      </c>
      <c r="O45" t="str">
        <f t="shared" si="10"/>
        <v>X</v>
      </c>
      <c r="Q45">
        <v>40</v>
      </c>
      <c r="R45" t="str">
        <f t="shared" si="21"/>
        <v>X</v>
      </c>
      <c r="S45" t="str">
        <f t="shared" si="1"/>
        <v>X</v>
      </c>
    </row>
    <row r="46" spans="2:19" x14ac:dyDescent="0.25">
      <c r="B46">
        <v>37</v>
      </c>
      <c r="C46">
        <f>'GASTOS PERSONAL DEL PROYECTO'!F44</f>
        <v>0</v>
      </c>
      <c r="D46">
        <f>'GASTOS PERSONAL DEL PROYECTO'!G44</f>
        <v>0</v>
      </c>
      <c r="E46">
        <f>'GASTOS PERSONAL DEL PROYECTO'!H44</f>
        <v>0</v>
      </c>
      <c r="F46" t="str">
        <f t="shared" si="19"/>
        <v>X</v>
      </c>
      <c r="G46">
        <f>'GASTOS PERSONAL DEL PROYECTO'!I44</f>
        <v>0</v>
      </c>
      <c r="H46" t="str">
        <f t="shared" si="15"/>
        <v>X</v>
      </c>
      <c r="I46" t="str">
        <f t="shared" si="16"/>
        <v>X</v>
      </c>
      <c r="J46" t="str">
        <f t="shared" si="17"/>
        <v>X</v>
      </c>
      <c r="K46" t="str">
        <f t="shared" si="18"/>
        <v>X</v>
      </c>
      <c r="L46" t="str">
        <f t="shared" si="20"/>
        <v>X</v>
      </c>
      <c r="M46" t="str">
        <f t="shared" si="0"/>
        <v>X</v>
      </c>
      <c r="N46" t="str">
        <f t="shared" si="2"/>
        <v>X</v>
      </c>
      <c r="O46" t="str">
        <f t="shared" si="10"/>
        <v>X</v>
      </c>
      <c r="Q46">
        <v>41</v>
      </c>
      <c r="R46" t="str">
        <f t="shared" si="21"/>
        <v>X</v>
      </c>
      <c r="S46" t="str">
        <f t="shared" si="1"/>
        <v>X</v>
      </c>
    </row>
    <row r="47" spans="2:19" x14ac:dyDescent="0.25">
      <c r="B47">
        <v>38</v>
      </c>
      <c r="C47">
        <f>'GASTOS PERSONAL DEL PROYECTO'!F45</f>
        <v>0</v>
      </c>
      <c r="D47">
        <f>'GASTOS PERSONAL DEL PROYECTO'!G45</f>
        <v>0</v>
      </c>
      <c r="E47">
        <f>'GASTOS PERSONAL DEL PROYECTO'!H45</f>
        <v>0</v>
      </c>
      <c r="F47" t="str">
        <f t="shared" si="19"/>
        <v>X</v>
      </c>
      <c r="G47">
        <f>'GASTOS PERSONAL DEL PROYECTO'!I45</f>
        <v>0</v>
      </c>
      <c r="H47" t="str">
        <f t="shared" si="15"/>
        <v>X</v>
      </c>
      <c r="I47" t="str">
        <f t="shared" si="16"/>
        <v>X</v>
      </c>
      <c r="J47" t="str">
        <f t="shared" si="17"/>
        <v>X</v>
      </c>
      <c r="K47" t="str">
        <f t="shared" si="18"/>
        <v>X</v>
      </c>
      <c r="L47" t="str">
        <f t="shared" si="20"/>
        <v>X</v>
      </c>
      <c r="M47" t="str">
        <f t="shared" si="0"/>
        <v>X</v>
      </c>
      <c r="N47" t="str">
        <f t="shared" si="2"/>
        <v>X</v>
      </c>
      <c r="O47" t="str">
        <f t="shared" si="10"/>
        <v>X</v>
      </c>
      <c r="Q47">
        <v>42</v>
      </c>
      <c r="R47" t="str">
        <f t="shared" si="21"/>
        <v>X</v>
      </c>
      <c r="S47" t="str">
        <f t="shared" si="1"/>
        <v>X</v>
      </c>
    </row>
    <row r="48" spans="2:19" x14ac:dyDescent="0.25">
      <c r="B48">
        <v>39</v>
      </c>
      <c r="C48">
        <f>'GASTOS PERSONAL DEL PROYECTO'!F46</f>
        <v>0</v>
      </c>
      <c r="D48">
        <f>'GASTOS PERSONAL DEL PROYECTO'!G46</f>
        <v>0</v>
      </c>
      <c r="E48">
        <f>'GASTOS PERSONAL DEL PROYECTO'!H46</f>
        <v>0</v>
      </c>
      <c r="F48" t="str">
        <f t="shared" si="19"/>
        <v>X</v>
      </c>
      <c r="G48">
        <f>'GASTOS PERSONAL DEL PROYECTO'!I46</f>
        <v>0</v>
      </c>
      <c r="H48" t="str">
        <f t="shared" si="15"/>
        <v>X</v>
      </c>
      <c r="I48" t="str">
        <f t="shared" si="16"/>
        <v>X</v>
      </c>
      <c r="J48" t="str">
        <f t="shared" si="17"/>
        <v>X</v>
      </c>
      <c r="K48" t="str">
        <f t="shared" si="18"/>
        <v>X</v>
      </c>
      <c r="L48" t="str">
        <f t="shared" si="20"/>
        <v>X</v>
      </c>
      <c r="M48" t="str">
        <f t="shared" si="0"/>
        <v>X</v>
      </c>
      <c r="N48" t="str">
        <f t="shared" si="2"/>
        <v>X</v>
      </c>
      <c r="O48" t="str">
        <f t="shared" si="10"/>
        <v>X</v>
      </c>
      <c r="Q48">
        <v>43</v>
      </c>
      <c r="R48" t="str">
        <f t="shared" si="21"/>
        <v>X</v>
      </c>
      <c r="S48" t="str">
        <f t="shared" si="1"/>
        <v>X</v>
      </c>
    </row>
    <row r="49" spans="2:19" x14ac:dyDescent="0.25">
      <c r="B49">
        <v>40</v>
      </c>
      <c r="C49">
        <f>'GASTOS PERSONAL DEL PROYECTO'!F47</f>
        <v>0</v>
      </c>
      <c r="D49">
        <f>'GASTOS PERSONAL DEL PROYECTO'!G47</f>
        <v>0</v>
      </c>
      <c r="E49">
        <f>'GASTOS PERSONAL DEL PROYECTO'!H47</f>
        <v>0</v>
      </c>
      <c r="F49" t="str">
        <f t="shared" si="19"/>
        <v>X</v>
      </c>
      <c r="G49">
        <f>'GASTOS PERSONAL DEL PROYECTO'!I47</f>
        <v>0</v>
      </c>
      <c r="H49" t="str">
        <f t="shared" si="15"/>
        <v>X</v>
      </c>
      <c r="I49" t="str">
        <f t="shared" si="16"/>
        <v>X</v>
      </c>
      <c r="J49" t="str">
        <f t="shared" si="17"/>
        <v>X</v>
      </c>
      <c r="K49" t="str">
        <f t="shared" si="18"/>
        <v>X</v>
      </c>
      <c r="L49" t="str">
        <f t="shared" si="20"/>
        <v>X</v>
      </c>
      <c r="M49" t="str">
        <f t="shared" si="0"/>
        <v>X</v>
      </c>
      <c r="N49" t="str">
        <f t="shared" si="2"/>
        <v>X</v>
      </c>
      <c r="O49" t="str">
        <f t="shared" si="10"/>
        <v>X</v>
      </c>
      <c r="Q49">
        <v>44</v>
      </c>
      <c r="R49" t="str">
        <f t="shared" si="21"/>
        <v>X</v>
      </c>
      <c r="S49" t="str">
        <f t="shared" si="1"/>
        <v>X</v>
      </c>
    </row>
    <row r="50" spans="2:19" x14ac:dyDescent="0.25">
      <c r="B50">
        <v>41</v>
      </c>
      <c r="C50">
        <f>'GASTOS PERSONAL DEL PROYECTO'!F48</f>
        <v>0</v>
      </c>
      <c r="D50">
        <f>'GASTOS PERSONAL DEL PROYECTO'!G48</f>
        <v>0</v>
      </c>
      <c r="E50">
        <f>'GASTOS PERSONAL DEL PROYECTO'!H48</f>
        <v>0</v>
      </c>
      <c r="F50" t="str">
        <f t="shared" si="19"/>
        <v>X</v>
      </c>
      <c r="G50">
        <f>'GASTOS PERSONAL DEL PROYECTO'!I48</f>
        <v>0</v>
      </c>
      <c r="H50" t="str">
        <f t="shared" si="15"/>
        <v>X</v>
      </c>
      <c r="I50" t="str">
        <f t="shared" si="16"/>
        <v>X</v>
      </c>
      <c r="J50" t="str">
        <f t="shared" si="17"/>
        <v>X</v>
      </c>
      <c r="K50" t="str">
        <f t="shared" si="18"/>
        <v>X</v>
      </c>
      <c r="L50" t="str">
        <f t="shared" si="20"/>
        <v>X</v>
      </c>
      <c r="M50" t="str">
        <f t="shared" si="0"/>
        <v>X</v>
      </c>
      <c r="N50" t="str">
        <f t="shared" si="2"/>
        <v>X</v>
      </c>
      <c r="O50" t="str">
        <f t="shared" si="10"/>
        <v>X</v>
      </c>
      <c r="Q50">
        <v>45</v>
      </c>
      <c r="R50" t="str">
        <f t="shared" si="21"/>
        <v>X</v>
      </c>
      <c r="S50" t="str">
        <f t="shared" si="1"/>
        <v>X</v>
      </c>
    </row>
    <row r="51" spans="2:19" x14ac:dyDescent="0.25">
      <c r="B51">
        <v>42</v>
      </c>
      <c r="C51">
        <f>'GASTOS PERSONAL DEL PROYECTO'!F49</f>
        <v>0</v>
      </c>
      <c r="D51">
        <f>'GASTOS PERSONAL DEL PROYECTO'!G49</f>
        <v>0</v>
      </c>
      <c r="E51">
        <f>'GASTOS PERSONAL DEL PROYECTO'!H49</f>
        <v>0</v>
      </c>
      <c r="F51" t="str">
        <f t="shared" si="19"/>
        <v>X</v>
      </c>
      <c r="G51">
        <f>'GASTOS PERSONAL DEL PROYECTO'!I49</f>
        <v>0</v>
      </c>
      <c r="H51" t="str">
        <f t="shared" si="15"/>
        <v>X</v>
      </c>
      <c r="I51" t="str">
        <f t="shared" si="16"/>
        <v>X</v>
      </c>
      <c r="J51" t="str">
        <f t="shared" si="17"/>
        <v>X</v>
      </c>
      <c r="K51" t="str">
        <f t="shared" si="18"/>
        <v>X</v>
      </c>
      <c r="L51" t="str">
        <f t="shared" si="20"/>
        <v>X</v>
      </c>
      <c r="M51" t="str">
        <f t="shared" si="0"/>
        <v>X</v>
      </c>
      <c r="N51" t="str">
        <f t="shared" si="2"/>
        <v>X</v>
      </c>
      <c r="O51" t="str">
        <f t="shared" si="10"/>
        <v>X</v>
      </c>
      <c r="Q51">
        <v>46</v>
      </c>
      <c r="R51" t="str">
        <f t="shared" si="21"/>
        <v>X</v>
      </c>
      <c r="S51" t="str">
        <f t="shared" si="1"/>
        <v>X</v>
      </c>
    </row>
    <row r="52" spans="2:19" x14ac:dyDescent="0.25">
      <c r="B52">
        <v>43</v>
      </c>
      <c r="C52">
        <f>'GASTOS PERSONAL DEL PROYECTO'!F50</f>
        <v>0</v>
      </c>
      <c r="D52">
        <f>'GASTOS PERSONAL DEL PROYECTO'!G50</f>
        <v>0</v>
      </c>
      <c r="E52">
        <f>'GASTOS PERSONAL DEL PROYECTO'!H50</f>
        <v>0</v>
      </c>
      <c r="F52" t="str">
        <f t="shared" si="19"/>
        <v>X</v>
      </c>
      <c r="G52">
        <f>'GASTOS PERSONAL DEL PROYECTO'!I50</f>
        <v>0</v>
      </c>
      <c r="H52" t="str">
        <f t="shared" si="15"/>
        <v>X</v>
      </c>
      <c r="I52" t="str">
        <f t="shared" si="16"/>
        <v>X</v>
      </c>
      <c r="J52" t="str">
        <f t="shared" si="17"/>
        <v>X</v>
      </c>
      <c r="K52" t="str">
        <f t="shared" si="18"/>
        <v>X</v>
      </c>
      <c r="L52" t="str">
        <f t="shared" si="20"/>
        <v>X</v>
      </c>
      <c r="M52" t="str">
        <f t="shared" si="0"/>
        <v>X</v>
      </c>
      <c r="N52" t="str">
        <f t="shared" si="2"/>
        <v>X</v>
      </c>
      <c r="O52" t="str">
        <f t="shared" si="10"/>
        <v>X</v>
      </c>
      <c r="Q52">
        <v>47</v>
      </c>
      <c r="R52" t="str">
        <f t="shared" si="21"/>
        <v>X</v>
      </c>
      <c r="S52" t="str">
        <f t="shared" si="1"/>
        <v>X</v>
      </c>
    </row>
    <row r="53" spans="2:19" x14ac:dyDescent="0.25">
      <c r="B53">
        <v>44</v>
      </c>
      <c r="C53">
        <f>'GASTOS PERSONAL DEL PROYECTO'!F51</f>
        <v>0</v>
      </c>
      <c r="D53">
        <f>'GASTOS PERSONAL DEL PROYECTO'!G51</f>
        <v>0</v>
      </c>
      <c r="E53">
        <f>'GASTOS PERSONAL DEL PROYECTO'!H51</f>
        <v>0</v>
      </c>
      <c r="F53" t="str">
        <f t="shared" si="19"/>
        <v>X</v>
      </c>
      <c r="G53">
        <f>'GASTOS PERSONAL DEL PROYECTO'!I51</f>
        <v>0</v>
      </c>
      <c r="H53" t="str">
        <f t="shared" si="15"/>
        <v>X</v>
      </c>
      <c r="I53" t="str">
        <f t="shared" si="16"/>
        <v>X</v>
      </c>
      <c r="J53" t="str">
        <f t="shared" si="17"/>
        <v>X</v>
      </c>
      <c r="K53" t="str">
        <f t="shared" si="18"/>
        <v>X</v>
      </c>
      <c r="L53" t="str">
        <f t="shared" si="20"/>
        <v>X</v>
      </c>
      <c r="M53" t="str">
        <f t="shared" si="0"/>
        <v>X</v>
      </c>
      <c r="N53" t="str">
        <f t="shared" si="2"/>
        <v>X</v>
      </c>
      <c r="O53" t="str">
        <f t="shared" si="10"/>
        <v>X</v>
      </c>
      <c r="Q53">
        <v>48</v>
      </c>
      <c r="R53" t="str">
        <f t="shared" si="21"/>
        <v>X</v>
      </c>
      <c r="S53" t="str">
        <f t="shared" si="1"/>
        <v>X</v>
      </c>
    </row>
    <row r="54" spans="2:19" x14ac:dyDescent="0.25">
      <c r="B54">
        <v>45</v>
      </c>
      <c r="C54">
        <f>'GASTOS PERSONAL DEL PROYECTO'!F52</f>
        <v>0</v>
      </c>
      <c r="D54">
        <f>'GASTOS PERSONAL DEL PROYECTO'!G52</f>
        <v>0</v>
      </c>
      <c r="E54">
        <f>'GASTOS PERSONAL DEL PROYECTO'!H52</f>
        <v>0</v>
      </c>
      <c r="F54" t="str">
        <f t="shared" si="19"/>
        <v>X</v>
      </c>
      <c r="G54">
        <f>'GASTOS PERSONAL DEL PROYECTO'!I52</f>
        <v>0</v>
      </c>
      <c r="H54" t="str">
        <f t="shared" si="15"/>
        <v>X</v>
      </c>
      <c r="I54" t="str">
        <f t="shared" si="16"/>
        <v>X</v>
      </c>
      <c r="J54" t="str">
        <f t="shared" si="17"/>
        <v>X</v>
      </c>
      <c r="K54" t="str">
        <f t="shared" si="18"/>
        <v>X</v>
      </c>
      <c r="L54" t="str">
        <f t="shared" si="20"/>
        <v>X</v>
      </c>
      <c r="M54" t="str">
        <f t="shared" si="0"/>
        <v>X</v>
      </c>
      <c r="N54" t="str">
        <f t="shared" si="2"/>
        <v>X</v>
      </c>
      <c r="O54" t="str">
        <f t="shared" si="10"/>
        <v>X</v>
      </c>
      <c r="Q54">
        <v>49</v>
      </c>
      <c r="R54" t="str">
        <f t="shared" si="21"/>
        <v>X</v>
      </c>
      <c r="S54" t="str">
        <f t="shared" si="1"/>
        <v>X</v>
      </c>
    </row>
    <row r="55" spans="2:19" x14ac:dyDescent="0.25">
      <c r="B55">
        <v>46</v>
      </c>
      <c r="C55">
        <f>'GASTOS PERSONAL DEL PROYECTO'!F53</f>
        <v>0</v>
      </c>
      <c r="D55">
        <f>'GASTOS PERSONAL DEL PROYECTO'!G53</f>
        <v>0</v>
      </c>
      <c r="E55">
        <f>'GASTOS PERSONAL DEL PROYECTO'!H53</f>
        <v>0</v>
      </c>
      <c r="F55" t="str">
        <f t="shared" si="19"/>
        <v>X</v>
      </c>
      <c r="G55">
        <f>'GASTOS PERSONAL DEL PROYECTO'!I53</f>
        <v>0</v>
      </c>
      <c r="H55" t="str">
        <f t="shared" si="15"/>
        <v>X</v>
      </c>
      <c r="I55" t="str">
        <f t="shared" si="16"/>
        <v>X</v>
      </c>
      <c r="J55" t="str">
        <f t="shared" si="17"/>
        <v>X</v>
      </c>
      <c r="K55" t="str">
        <f t="shared" si="18"/>
        <v>X</v>
      </c>
      <c r="L55" t="str">
        <f t="shared" si="20"/>
        <v>X</v>
      </c>
      <c r="M55" t="str">
        <f t="shared" si="0"/>
        <v>X</v>
      </c>
      <c r="N55" t="str">
        <f t="shared" si="2"/>
        <v>X</v>
      </c>
      <c r="O55" t="str">
        <f t="shared" si="10"/>
        <v>X</v>
      </c>
      <c r="Q55">
        <v>50</v>
      </c>
      <c r="R55" t="str">
        <f t="shared" si="21"/>
        <v>X</v>
      </c>
      <c r="S55" t="str">
        <f t="shared" si="1"/>
        <v>X</v>
      </c>
    </row>
    <row r="56" spans="2:19" x14ac:dyDescent="0.25">
      <c r="B56">
        <v>47</v>
      </c>
      <c r="C56">
        <f>'GASTOS PERSONAL DEL PROYECTO'!F54</f>
        <v>0</v>
      </c>
      <c r="D56">
        <f>'GASTOS PERSONAL DEL PROYECTO'!G54</f>
        <v>0</v>
      </c>
      <c r="E56">
        <f>'GASTOS PERSONAL DEL PROYECTO'!H54</f>
        <v>0</v>
      </c>
      <c r="F56" t="str">
        <f t="shared" si="19"/>
        <v>X</v>
      </c>
      <c r="G56">
        <f>'GASTOS PERSONAL DEL PROYECTO'!I54</f>
        <v>0</v>
      </c>
      <c r="H56" t="str">
        <f t="shared" si="15"/>
        <v>X</v>
      </c>
      <c r="I56" t="str">
        <f t="shared" si="16"/>
        <v>X</v>
      </c>
      <c r="J56" t="str">
        <f t="shared" si="17"/>
        <v>X</v>
      </c>
      <c r="K56" t="str">
        <f t="shared" si="18"/>
        <v>X</v>
      </c>
      <c r="L56" t="str">
        <f t="shared" si="20"/>
        <v>X</v>
      </c>
      <c r="M56" t="str">
        <f t="shared" si="0"/>
        <v>X</v>
      </c>
      <c r="N56" t="str">
        <f t="shared" si="2"/>
        <v>X</v>
      </c>
      <c r="O56" t="str">
        <f t="shared" si="10"/>
        <v>X</v>
      </c>
      <c r="Q56">
        <v>51</v>
      </c>
      <c r="R56" t="str">
        <f t="shared" si="21"/>
        <v>X</v>
      </c>
      <c r="S56" t="str">
        <f t="shared" si="1"/>
        <v>X</v>
      </c>
    </row>
    <row r="57" spans="2:19" x14ac:dyDescent="0.25">
      <c r="B57">
        <v>48</v>
      </c>
      <c r="C57">
        <f>'GASTOS PERSONAL DEL PROYECTO'!F55</f>
        <v>0</v>
      </c>
      <c r="D57">
        <f>'GASTOS PERSONAL DEL PROYECTO'!G55</f>
        <v>0</v>
      </c>
      <c r="E57">
        <f>'GASTOS PERSONAL DEL PROYECTO'!H55</f>
        <v>0</v>
      </c>
      <c r="F57" t="str">
        <f t="shared" si="19"/>
        <v>X</v>
      </c>
      <c r="G57">
        <f>'GASTOS PERSONAL DEL PROYECTO'!I55</f>
        <v>0</v>
      </c>
      <c r="H57" t="str">
        <f t="shared" si="15"/>
        <v>X</v>
      </c>
      <c r="I57" t="str">
        <f t="shared" si="16"/>
        <v>X</v>
      </c>
      <c r="J57" t="str">
        <f t="shared" si="17"/>
        <v>X</v>
      </c>
      <c r="K57" t="str">
        <f t="shared" si="18"/>
        <v>X</v>
      </c>
      <c r="L57" t="str">
        <f t="shared" si="20"/>
        <v>X</v>
      </c>
      <c r="M57" t="str">
        <f t="shared" si="0"/>
        <v>X</v>
      </c>
      <c r="N57" t="str">
        <f t="shared" si="2"/>
        <v>X</v>
      </c>
      <c r="O57" t="str">
        <f t="shared" si="10"/>
        <v>X</v>
      </c>
      <c r="Q57">
        <v>52</v>
      </c>
      <c r="R57" t="str">
        <f t="shared" si="21"/>
        <v>X</v>
      </c>
      <c r="S57" t="str">
        <f t="shared" si="1"/>
        <v>X</v>
      </c>
    </row>
    <row r="58" spans="2:19" x14ac:dyDescent="0.25">
      <c r="B58">
        <v>49</v>
      </c>
      <c r="C58">
        <f>'GASTOS PERSONAL DEL PROYECTO'!F56</f>
        <v>0</v>
      </c>
      <c r="D58">
        <f>'GASTOS PERSONAL DEL PROYECTO'!G56</f>
        <v>0</v>
      </c>
      <c r="E58">
        <f>'GASTOS PERSONAL DEL PROYECTO'!H56</f>
        <v>0</v>
      </c>
      <c r="F58" t="str">
        <f t="shared" si="19"/>
        <v>X</v>
      </c>
      <c r="G58">
        <f>'GASTOS PERSONAL DEL PROYECTO'!I56</f>
        <v>0</v>
      </c>
      <c r="H58" t="str">
        <f t="shared" si="15"/>
        <v>X</v>
      </c>
      <c r="I58" t="str">
        <f t="shared" si="16"/>
        <v>X</v>
      </c>
      <c r="J58" t="str">
        <f t="shared" si="17"/>
        <v>X</v>
      </c>
      <c r="K58" t="str">
        <f t="shared" si="18"/>
        <v>X</v>
      </c>
      <c r="L58" t="str">
        <f t="shared" si="20"/>
        <v>X</v>
      </c>
      <c r="M58" t="str">
        <f t="shared" si="0"/>
        <v>X</v>
      </c>
      <c r="N58" t="str">
        <f t="shared" si="2"/>
        <v>X</v>
      </c>
      <c r="O58" t="str">
        <f t="shared" si="10"/>
        <v>X</v>
      </c>
      <c r="Q58">
        <v>53</v>
      </c>
      <c r="R58" t="str">
        <f t="shared" si="21"/>
        <v>X</v>
      </c>
      <c r="S58" t="str">
        <f t="shared" si="1"/>
        <v>X</v>
      </c>
    </row>
    <row r="59" spans="2:19" x14ac:dyDescent="0.25">
      <c r="B59">
        <v>50</v>
      </c>
      <c r="C59">
        <f>'GASTOS PERSONAL DEL PROYECTO'!F57</f>
        <v>0</v>
      </c>
      <c r="D59">
        <f>'GASTOS PERSONAL DEL PROYECTO'!G57</f>
        <v>0</v>
      </c>
      <c r="E59">
        <f>'GASTOS PERSONAL DEL PROYECTO'!H57</f>
        <v>0</v>
      </c>
      <c r="F59" t="str">
        <f t="shared" si="19"/>
        <v>X</v>
      </c>
      <c r="G59">
        <f>'GASTOS PERSONAL DEL PROYECTO'!I57</f>
        <v>0</v>
      </c>
      <c r="H59" t="str">
        <f t="shared" si="15"/>
        <v>X</v>
      </c>
      <c r="I59" t="str">
        <f t="shared" si="16"/>
        <v>X</v>
      </c>
      <c r="J59" t="str">
        <f t="shared" si="17"/>
        <v>X</v>
      </c>
      <c r="K59" t="str">
        <f t="shared" si="18"/>
        <v>X</v>
      </c>
      <c r="L59" t="str">
        <f t="shared" si="20"/>
        <v>X</v>
      </c>
      <c r="M59" t="str">
        <f t="shared" si="0"/>
        <v>X</v>
      </c>
      <c r="N59" t="str">
        <f t="shared" si="2"/>
        <v>X</v>
      </c>
      <c r="O59" t="str">
        <f t="shared" si="10"/>
        <v>X</v>
      </c>
      <c r="Q59">
        <v>54</v>
      </c>
      <c r="R59" t="str">
        <f t="shared" si="21"/>
        <v>X</v>
      </c>
      <c r="S59" t="str">
        <f t="shared" si="1"/>
        <v>X</v>
      </c>
    </row>
    <row r="60" spans="2:19" x14ac:dyDescent="0.25">
      <c r="B60">
        <v>51</v>
      </c>
      <c r="C60">
        <f>'GASTOS PERSONAL DEL PROYECTO'!F58</f>
        <v>0</v>
      </c>
      <c r="D60">
        <f>'GASTOS PERSONAL DEL PROYECTO'!G58</f>
        <v>0</v>
      </c>
      <c r="E60">
        <f>'GASTOS PERSONAL DEL PROYECTO'!H58</f>
        <v>0</v>
      </c>
      <c r="F60" t="str">
        <f t="shared" si="19"/>
        <v>X</v>
      </c>
      <c r="G60">
        <f>'GASTOS PERSONAL DEL PROYECTO'!I58</f>
        <v>0</v>
      </c>
      <c r="H60" t="str">
        <f t="shared" si="15"/>
        <v>X</v>
      </c>
      <c r="I60" t="str">
        <f t="shared" si="16"/>
        <v>X</v>
      </c>
      <c r="J60" t="str">
        <f t="shared" si="17"/>
        <v>X</v>
      </c>
      <c r="K60" t="str">
        <f t="shared" si="18"/>
        <v>X</v>
      </c>
      <c r="L60" t="str">
        <f t="shared" si="20"/>
        <v>X</v>
      </c>
      <c r="M60" t="str">
        <f t="shared" si="0"/>
        <v>X</v>
      </c>
      <c r="N60" t="str">
        <f t="shared" si="2"/>
        <v>X</v>
      </c>
      <c r="O60" t="str">
        <f t="shared" si="10"/>
        <v>X</v>
      </c>
      <c r="Q60">
        <v>55</v>
      </c>
      <c r="R60" t="str">
        <f t="shared" si="21"/>
        <v>X</v>
      </c>
      <c r="S60" t="str">
        <f t="shared" si="1"/>
        <v>X</v>
      </c>
    </row>
    <row r="61" spans="2:19" x14ac:dyDescent="0.25">
      <c r="B61">
        <v>52</v>
      </c>
      <c r="C61">
        <f>'GASTOS PERSONAL DEL PROYECTO'!F59</f>
        <v>0</v>
      </c>
      <c r="D61">
        <f>'GASTOS PERSONAL DEL PROYECTO'!G59</f>
        <v>0</v>
      </c>
      <c r="E61">
        <f>'GASTOS PERSONAL DEL PROYECTO'!H59</f>
        <v>0</v>
      </c>
      <c r="F61" t="str">
        <f t="shared" si="19"/>
        <v>X</v>
      </c>
      <c r="G61">
        <f>'GASTOS PERSONAL DEL PROYECTO'!I59</f>
        <v>0</v>
      </c>
      <c r="H61" t="str">
        <f t="shared" si="15"/>
        <v>X</v>
      </c>
      <c r="I61" t="str">
        <f t="shared" si="16"/>
        <v>X</v>
      </c>
      <c r="J61" t="str">
        <f t="shared" si="17"/>
        <v>X</v>
      </c>
      <c r="K61" t="str">
        <f t="shared" si="18"/>
        <v>X</v>
      </c>
      <c r="L61" t="str">
        <f t="shared" si="20"/>
        <v>X</v>
      </c>
      <c r="M61" t="str">
        <f t="shared" si="0"/>
        <v>X</v>
      </c>
      <c r="N61" t="str">
        <f t="shared" si="2"/>
        <v>X</v>
      </c>
      <c r="O61" t="str">
        <f t="shared" si="10"/>
        <v>X</v>
      </c>
      <c r="Q61">
        <v>56</v>
      </c>
      <c r="R61" t="str">
        <f t="shared" si="21"/>
        <v>X</v>
      </c>
      <c r="S61" t="str">
        <f t="shared" si="1"/>
        <v>X</v>
      </c>
    </row>
    <row r="62" spans="2:19" x14ac:dyDescent="0.25">
      <c r="B62">
        <v>53</v>
      </c>
      <c r="C62">
        <f>'GASTOS PERSONAL DEL PROYECTO'!F60</f>
        <v>0</v>
      </c>
      <c r="D62">
        <f>'GASTOS PERSONAL DEL PROYECTO'!G60</f>
        <v>0</v>
      </c>
      <c r="E62">
        <f>'GASTOS PERSONAL DEL PROYECTO'!H60</f>
        <v>0</v>
      </c>
      <c r="F62" t="str">
        <f t="shared" si="19"/>
        <v>X</v>
      </c>
      <c r="G62">
        <f>'GASTOS PERSONAL DEL PROYECTO'!I60</f>
        <v>0</v>
      </c>
      <c r="H62" t="str">
        <f t="shared" si="15"/>
        <v>X</v>
      </c>
      <c r="I62" t="str">
        <f t="shared" si="16"/>
        <v>X</v>
      </c>
      <c r="J62" t="str">
        <f t="shared" si="17"/>
        <v>X</v>
      </c>
      <c r="K62" t="str">
        <f t="shared" si="18"/>
        <v>X</v>
      </c>
      <c r="L62" t="str">
        <f t="shared" si="20"/>
        <v>X</v>
      </c>
      <c r="M62" t="str">
        <f t="shared" si="0"/>
        <v>X</v>
      </c>
      <c r="N62" t="str">
        <f t="shared" si="2"/>
        <v>X</v>
      </c>
      <c r="O62" t="str">
        <f t="shared" si="10"/>
        <v>X</v>
      </c>
      <c r="Q62">
        <v>57</v>
      </c>
      <c r="R62" t="str">
        <f t="shared" si="21"/>
        <v>X</v>
      </c>
      <c r="S62" t="str">
        <f t="shared" si="1"/>
        <v>X</v>
      </c>
    </row>
    <row r="63" spans="2:19" x14ac:dyDescent="0.25">
      <c r="B63">
        <v>54</v>
      </c>
      <c r="C63">
        <f>'GASTOS PERSONAL DEL PROYECTO'!F61</f>
        <v>0</v>
      </c>
      <c r="D63">
        <f>'GASTOS PERSONAL DEL PROYECTO'!G61</f>
        <v>0</v>
      </c>
      <c r="E63">
        <f>'GASTOS PERSONAL DEL PROYECTO'!H61</f>
        <v>0</v>
      </c>
      <c r="F63" t="str">
        <f t="shared" si="19"/>
        <v>X</v>
      </c>
      <c r="G63">
        <f>'GASTOS PERSONAL DEL PROYECTO'!I61</f>
        <v>0</v>
      </c>
      <c r="H63" t="str">
        <f t="shared" si="15"/>
        <v>X</v>
      </c>
      <c r="I63" t="str">
        <f t="shared" si="16"/>
        <v>X</v>
      </c>
      <c r="J63" t="str">
        <f t="shared" si="17"/>
        <v>X</v>
      </c>
      <c r="K63" t="str">
        <f t="shared" si="18"/>
        <v>X</v>
      </c>
      <c r="L63" t="str">
        <f t="shared" si="20"/>
        <v>X</v>
      </c>
      <c r="M63" t="str">
        <f t="shared" si="0"/>
        <v>X</v>
      </c>
      <c r="N63" t="str">
        <f t="shared" si="2"/>
        <v>X</v>
      </c>
      <c r="O63" t="str">
        <f t="shared" si="10"/>
        <v>X</v>
      </c>
      <c r="Q63">
        <v>58</v>
      </c>
      <c r="R63" t="str">
        <f t="shared" si="21"/>
        <v>X</v>
      </c>
      <c r="S63" t="str">
        <f t="shared" si="1"/>
        <v>X</v>
      </c>
    </row>
    <row r="64" spans="2:19" x14ac:dyDescent="0.25">
      <c r="B64">
        <v>55</v>
      </c>
      <c r="C64">
        <f>'GASTOS PERSONAL DEL PROYECTO'!F62</f>
        <v>0</v>
      </c>
      <c r="D64">
        <f>'GASTOS PERSONAL DEL PROYECTO'!G62</f>
        <v>0</v>
      </c>
      <c r="E64">
        <f>'GASTOS PERSONAL DEL PROYECTO'!H62</f>
        <v>0</v>
      </c>
      <c r="F64" t="str">
        <f t="shared" si="19"/>
        <v>X</v>
      </c>
      <c r="G64">
        <f>'GASTOS PERSONAL DEL PROYECTO'!I62</f>
        <v>0</v>
      </c>
      <c r="H64" t="str">
        <f t="shared" si="15"/>
        <v>X</v>
      </c>
      <c r="I64" t="str">
        <f t="shared" si="16"/>
        <v>X</v>
      </c>
      <c r="J64" t="str">
        <f t="shared" si="17"/>
        <v>X</v>
      </c>
      <c r="K64" t="str">
        <f t="shared" si="18"/>
        <v>X</v>
      </c>
      <c r="L64" t="str">
        <f t="shared" si="20"/>
        <v>X</v>
      </c>
      <c r="M64" t="str">
        <f t="shared" si="0"/>
        <v>X</v>
      </c>
      <c r="N64" t="str">
        <f t="shared" si="2"/>
        <v>X</v>
      </c>
      <c r="O64" t="str">
        <f t="shared" si="10"/>
        <v>X</v>
      </c>
      <c r="Q64">
        <v>59</v>
      </c>
      <c r="R64" t="str">
        <f t="shared" si="21"/>
        <v>X</v>
      </c>
      <c r="S64" t="str">
        <f t="shared" si="1"/>
        <v>X</v>
      </c>
    </row>
    <row r="65" spans="2:19" x14ac:dyDescent="0.25">
      <c r="B65">
        <v>56</v>
      </c>
      <c r="C65">
        <f>'GASTOS PERSONAL DEL PROYECTO'!F63</f>
        <v>0</v>
      </c>
      <c r="D65">
        <f>'GASTOS PERSONAL DEL PROYECTO'!G63</f>
        <v>0</v>
      </c>
      <c r="E65">
        <f>'GASTOS PERSONAL DEL PROYECTO'!H63</f>
        <v>0</v>
      </c>
      <c r="F65" t="str">
        <f t="shared" si="19"/>
        <v>X</v>
      </c>
      <c r="G65">
        <f>'GASTOS PERSONAL DEL PROYECTO'!I63</f>
        <v>0</v>
      </c>
      <c r="H65" t="str">
        <f t="shared" si="15"/>
        <v>X</v>
      </c>
      <c r="I65" t="str">
        <f t="shared" si="16"/>
        <v>X</v>
      </c>
      <c r="J65" t="str">
        <f t="shared" si="17"/>
        <v>X</v>
      </c>
      <c r="K65" t="str">
        <f t="shared" si="18"/>
        <v>X</v>
      </c>
      <c r="L65" t="str">
        <f t="shared" si="20"/>
        <v>X</v>
      </c>
      <c r="M65" t="str">
        <f t="shared" si="0"/>
        <v>X</v>
      </c>
      <c r="N65" t="str">
        <f t="shared" si="2"/>
        <v>X</v>
      </c>
      <c r="O65" t="str">
        <f t="shared" si="10"/>
        <v>X</v>
      </c>
      <c r="Q65">
        <v>60</v>
      </c>
      <c r="R65" t="str">
        <f t="shared" si="21"/>
        <v>X</v>
      </c>
      <c r="S65" t="str">
        <f t="shared" si="1"/>
        <v>X</v>
      </c>
    </row>
    <row r="66" spans="2:19" x14ac:dyDescent="0.25">
      <c r="B66">
        <v>57</v>
      </c>
      <c r="C66">
        <f>'GASTOS PERSONAL DEL PROYECTO'!F64</f>
        <v>0</v>
      </c>
      <c r="D66">
        <f>'GASTOS PERSONAL DEL PROYECTO'!G64</f>
        <v>0</v>
      </c>
      <c r="E66">
        <f>'GASTOS PERSONAL DEL PROYECTO'!H64</f>
        <v>0</v>
      </c>
      <c r="F66" t="str">
        <f t="shared" si="19"/>
        <v>X</v>
      </c>
      <c r="G66">
        <f>'GASTOS PERSONAL DEL PROYECTO'!I64</f>
        <v>0</v>
      </c>
      <c r="H66" t="str">
        <f t="shared" si="15"/>
        <v>X</v>
      </c>
      <c r="I66" t="str">
        <f t="shared" si="16"/>
        <v>X</v>
      </c>
      <c r="J66" t="str">
        <f t="shared" si="17"/>
        <v>X</v>
      </c>
      <c r="K66" t="str">
        <f t="shared" si="18"/>
        <v>X</v>
      </c>
      <c r="L66" t="str">
        <f t="shared" si="20"/>
        <v>X</v>
      </c>
      <c r="M66" t="str">
        <f t="shared" si="0"/>
        <v>X</v>
      </c>
      <c r="N66" t="str">
        <f t="shared" si="2"/>
        <v>X</v>
      </c>
      <c r="O66" t="str">
        <f t="shared" si="10"/>
        <v>X</v>
      </c>
      <c r="Q66">
        <v>61</v>
      </c>
      <c r="R66" t="str">
        <f t="shared" si="21"/>
        <v>X</v>
      </c>
      <c r="S66" t="str">
        <f t="shared" si="1"/>
        <v>X</v>
      </c>
    </row>
    <row r="67" spans="2:19" x14ac:dyDescent="0.25">
      <c r="B67">
        <v>58</v>
      </c>
      <c r="C67">
        <f>'GASTOS PERSONAL DEL PROYECTO'!F65</f>
        <v>0</v>
      </c>
      <c r="D67">
        <f>'GASTOS PERSONAL DEL PROYECTO'!G65</f>
        <v>0</v>
      </c>
      <c r="E67">
        <f>'GASTOS PERSONAL DEL PROYECTO'!H65</f>
        <v>0</v>
      </c>
      <c r="F67" t="str">
        <f t="shared" si="19"/>
        <v>X</v>
      </c>
      <c r="G67">
        <f>'GASTOS PERSONAL DEL PROYECTO'!I65</f>
        <v>0</v>
      </c>
      <c r="H67" t="str">
        <f t="shared" si="15"/>
        <v>X</v>
      </c>
      <c r="I67" t="str">
        <f t="shared" si="16"/>
        <v>X</v>
      </c>
      <c r="J67" t="str">
        <f t="shared" si="17"/>
        <v>X</v>
      </c>
      <c r="K67" t="str">
        <f t="shared" si="18"/>
        <v>X</v>
      </c>
      <c r="L67" t="str">
        <f t="shared" si="20"/>
        <v>X</v>
      </c>
      <c r="M67" t="str">
        <f t="shared" si="0"/>
        <v>X</v>
      </c>
      <c r="N67" t="str">
        <f t="shared" si="2"/>
        <v>X</v>
      </c>
      <c r="O67" t="str">
        <f t="shared" si="10"/>
        <v>X</v>
      </c>
      <c r="Q67">
        <v>62</v>
      </c>
      <c r="R67" t="str">
        <f t="shared" si="21"/>
        <v>X</v>
      </c>
      <c r="S67" t="str">
        <f t="shared" si="1"/>
        <v>X</v>
      </c>
    </row>
    <row r="68" spans="2:19" x14ac:dyDescent="0.25">
      <c r="B68">
        <v>59</v>
      </c>
      <c r="C68">
        <f>'GASTOS PERSONAL DEL PROYECTO'!F66</f>
        <v>0</v>
      </c>
      <c r="D68">
        <f>'GASTOS PERSONAL DEL PROYECTO'!G66</f>
        <v>0</v>
      </c>
      <c r="E68">
        <f>'GASTOS PERSONAL DEL PROYECTO'!H66</f>
        <v>0</v>
      </c>
      <c r="F68" t="str">
        <f t="shared" si="19"/>
        <v>X</v>
      </c>
      <c r="G68">
        <f>'GASTOS PERSONAL DEL PROYECTO'!I66</f>
        <v>0</v>
      </c>
      <c r="H68" t="str">
        <f t="shared" si="15"/>
        <v>X</v>
      </c>
      <c r="I68" t="str">
        <f t="shared" si="16"/>
        <v>X</v>
      </c>
      <c r="J68" t="str">
        <f t="shared" si="17"/>
        <v>X</v>
      </c>
      <c r="K68" t="str">
        <f t="shared" si="18"/>
        <v>X</v>
      </c>
      <c r="L68" t="str">
        <f t="shared" si="20"/>
        <v>X</v>
      </c>
      <c r="M68" t="str">
        <f t="shared" si="0"/>
        <v>X</v>
      </c>
      <c r="N68" t="str">
        <f t="shared" si="2"/>
        <v>X</v>
      </c>
      <c r="O68" t="str">
        <f t="shared" si="10"/>
        <v>X</v>
      </c>
      <c r="Q68">
        <v>63</v>
      </c>
      <c r="R68" t="str">
        <f t="shared" si="21"/>
        <v>X</v>
      </c>
      <c r="S68" t="str">
        <f t="shared" si="1"/>
        <v>X</v>
      </c>
    </row>
    <row r="69" spans="2:19" x14ac:dyDescent="0.25">
      <c r="B69">
        <v>60</v>
      </c>
      <c r="C69">
        <f>'GASTOS PERSONAL DEL PROYECTO'!F67</f>
        <v>0</v>
      </c>
      <c r="D69">
        <f>'GASTOS PERSONAL DEL PROYECTO'!G67</f>
        <v>0</v>
      </c>
      <c r="E69">
        <f>'GASTOS PERSONAL DEL PROYECTO'!H67</f>
        <v>0</v>
      </c>
      <c r="F69" t="str">
        <f t="shared" si="19"/>
        <v>X</v>
      </c>
      <c r="G69">
        <f>'GASTOS PERSONAL DEL PROYECTO'!I67</f>
        <v>0</v>
      </c>
      <c r="H69" t="str">
        <f t="shared" si="15"/>
        <v>X</v>
      </c>
      <c r="I69" t="str">
        <f t="shared" si="16"/>
        <v>X</v>
      </c>
      <c r="J69" t="str">
        <f t="shared" si="17"/>
        <v>X</v>
      </c>
      <c r="K69" t="str">
        <f t="shared" si="18"/>
        <v>X</v>
      </c>
      <c r="L69" t="str">
        <f t="shared" si="20"/>
        <v>X</v>
      </c>
      <c r="M69" t="str">
        <f t="shared" si="0"/>
        <v>X</v>
      </c>
      <c r="N69" t="str">
        <f t="shared" si="2"/>
        <v>X</v>
      </c>
      <c r="O69" t="str">
        <f t="shared" si="10"/>
        <v>X</v>
      </c>
      <c r="Q69">
        <v>64</v>
      </c>
      <c r="R69" t="str">
        <f t="shared" si="21"/>
        <v>X</v>
      </c>
      <c r="S69" t="str">
        <f t="shared" si="1"/>
        <v>X</v>
      </c>
    </row>
    <row r="70" spans="2:19" x14ac:dyDescent="0.25">
      <c r="B70">
        <v>61</v>
      </c>
      <c r="C70">
        <f>'GASTOS PERSONAL DEL PROYECTO'!F68</f>
        <v>0</v>
      </c>
      <c r="D70">
        <f>'GASTOS PERSONAL DEL PROYECTO'!G68</f>
        <v>0</v>
      </c>
      <c r="E70">
        <f>'GASTOS PERSONAL DEL PROYECTO'!H68</f>
        <v>0</v>
      </c>
      <c r="F70" t="str">
        <f t="shared" si="19"/>
        <v>X</v>
      </c>
      <c r="G70">
        <f>'GASTOS PERSONAL DEL PROYECTO'!I68</f>
        <v>0</v>
      </c>
      <c r="H70" t="str">
        <f t="shared" si="15"/>
        <v>X</v>
      </c>
      <c r="I70" t="str">
        <f t="shared" si="16"/>
        <v>X</v>
      </c>
      <c r="J70" t="str">
        <f t="shared" si="17"/>
        <v>X</v>
      </c>
      <c r="K70" t="str">
        <f t="shared" si="18"/>
        <v>X</v>
      </c>
      <c r="L70" t="str">
        <f t="shared" si="20"/>
        <v>X</v>
      </c>
      <c r="M70" t="str">
        <f t="shared" ref="M70:M133" si="22">IF(L70="x","X",COUNTIF($L$6:$L$159,"&lt;="&amp;L70))</f>
        <v>X</v>
      </c>
      <c r="N70" t="str">
        <f t="shared" si="2"/>
        <v>X</v>
      </c>
      <c r="O70" t="str">
        <f t="shared" si="10"/>
        <v>X</v>
      </c>
      <c r="Q70">
        <v>65</v>
      </c>
      <c r="R70" t="str">
        <f t="shared" si="21"/>
        <v>X</v>
      </c>
      <c r="S70" t="str">
        <f t="shared" ref="S70:S133" si="23">IF(N70="X","X",VLOOKUP(Q70,$M$6:$O$159,3,FALSE))</f>
        <v>X</v>
      </c>
    </row>
    <row r="71" spans="2:19" x14ac:dyDescent="0.25">
      <c r="B71">
        <v>62</v>
      </c>
      <c r="C71">
        <f>'GASTOS PERSONAL DEL PROYECTO'!F69</f>
        <v>0</v>
      </c>
      <c r="D71">
        <f>'GASTOS PERSONAL DEL PROYECTO'!G69</f>
        <v>0</v>
      </c>
      <c r="E71">
        <f>'GASTOS PERSONAL DEL PROYECTO'!H69</f>
        <v>0</v>
      </c>
      <c r="F71" t="str">
        <f t="shared" si="19"/>
        <v>X</v>
      </c>
      <c r="G71">
        <f>'GASTOS PERSONAL DEL PROYECTO'!I69</f>
        <v>0</v>
      </c>
      <c r="H71" t="str">
        <f t="shared" si="15"/>
        <v>X</v>
      </c>
      <c r="I71" t="str">
        <f t="shared" si="16"/>
        <v>X</v>
      </c>
      <c r="J71" t="str">
        <f t="shared" si="17"/>
        <v>X</v>
      </c>
      <c r="K71" t="str">
        <f t="shared" si="18"/>
        <v>X</v>
      </c>
      <c r="L71" t="str">
        <f t="shared" si="20"/>
        <v>X</v>
      </c>
      <c r="M71" t="str">
        <f t="shared" si="22"/>
        <v>X</v>
      </c>
      <c r="N71" t="str">
        <f t="shared" ref="N71:N134" si="24">F71</f>
        <v>X</v>
      </c>
      <c r="O71" t="str">
        <f t="shared" si="10"/>
        <v>X</v>
      </c>
      <c r="Q71">
        <v>66</v>
      </c>
      <c r="R71" t="str">
        <f t="shared" ref="R71:R134" si="25">IF(N71="X","X",VLOOKUP(Q71,$M$6:$N$159,2,FALSE))</f>
        <v>X</v>
      </c>
      <c r="S71" t="str">
        <f t="shared" si="23"/>
        <v>X</v>
      </c>
    </row>
    <row r="72" spans="2:19" x14ac:dyDescent="0.25">
      <c r="B72">
        <v>63</v>
      </c>
      <c r="C72">
        <f>'GASTOS PERSONAL DEL PROYECTO'!F70</f>
        <v>0</v>
      </c>
      <c r="D72">
        <f>'GASTOS PERSONAL DEL PROYECTO'!G70</f>
        <v>0</v>
      </c>
      <c r="E72">
        <f>'GASTOS PERSONAL DEL PROYECTO'!H70</f>
        <v>0</v>
      </c>
      <c r="F72" t="str">
        <f t="shared" si="19"/>
        <v>X</v>
      </c>
      <c r="G72">
        <f>'GASTOS PERSONAL DEL PROYECTO'!I70</f>
        <v>0</v>
      </c>
      <c r="H72" t="str">
        <f t="shared" si="15"/>
        <v>X</v>
      </c>
      <c r="I72" t="str">
        <f t="shared" si="16"/>
        <v>X</v>
      </c>
      <c r="J72" t="str">
        <f t="shared" si="17"/>
        <v>X</v>
      </c>
      <c r="K72" t="str">
        <f t="shared" si="18"/>
        <v>X</v>
      </c>
      <c r="L72" t="str">
        <f t="shared" si="20"/>
        <v>X</v>
      </c>
      <c r="M72" t="str">
        <f t="shared" si="22"/>
        <v>X</v>
      </c>
      <c r="N72" t="str">
        <f t="shared" si="24"/>
        <v>X</v>
      </c>
      <c r="O72" t="str">
        <f t="shared" si="10"/>
        <v>X</v>
      </c>
      <c r="Q72">
        <v>67</v>
      </c>
      <c r="R72" t="str">
        <f t="shared" si="25"/>
        <v>X</v>
      </c>
      <c r="S72" t="str">
        <f t="shared" si="23"/>
        <v>X</v>
      </c>
    </row>
    <row r="73" spans="2:19" x14ac:dyDescent="0.25">
      <c r="B73">
        <v>64</v>
      </c>
      <c r="C73">
        <f>'GASTOS PERSONAL DEL PROYECTO'!F71</f>
        <v>0</v>
      </c>
      <c r="D73">
        <f>'GASTOS PERSONAL DEL PROYECTO'!G71</f>
        <v>0</v>
      </c>
      <c r="E73">
        <f>'GASTOS PERSONAL DEL PROYECTO'!H71</f>
        <v>0</v>
      </c>
      <c r="F73" t="str">
        <f t="shared" si="19"/>
        <v>X</v>
      </c>
      <c r="G73">
        <f>'GASTOS PERSONAL DEL PROYECTO'!I71</f>
        <v>0</v>
      </c>
      <c r="H73" t="str">
        <f t="shared" si="15"/>
        <v>X</v>
      </c>
      <c r="I73" t="str">
        <f t="shared" si="16"/>
        <v>X</v>
      </c>
      <c r="J73" t="str">
        <f t="shared" si="17"/>
        <v>X</v>
      </c>
      <c r="K73" t="str">
        <f t="shared" si="18"/>
        <v>X</v>
      </c>
      <c r="L73" t="str">
        <f t="shared" si="20"/>
        <v>X</v>
      </c>
      <c r="M73" t="str">
        <f t="shared" si="22"/>
        <v>X</v>
      </c>
      <c r="N73" t="str">
        <f t="shared" si="24"/>
        <v>X</v>
      </c>
      <c r="O73" t="str">
        <f t="shared" si="10"/>
        <v>X</v>
      </c>
      <c r="Q73">
        <v>68</v>
      </c>
      <c r="R73" t="str">
        <f t="shared" si="25"/>
        <v>X</v>
      </c>
      <c r="S73" t="str">
        <f t="shared" si="23"/>
        <v>X</v>
      </c>
    </row>
    <row r="74" spans="2:19" x14ac:dyDescent="0.25">
      <c r="B74">
        <v>65</v>
      </c>
      <c r="C74">
        <f>'GASTOS PERSONAL DEL PROYECTO'!F72</f>
        <v>0</v>
      </c>
      <c r="D74">
        <f>'GASTOS PERSONAL DEL PROYECTO'!G72</f>
        <v>0</v>
      </c>
      <c r="E74">
        <f>'GASTOS PERSONAL DEL PROYECTO'!H72</f>
        <v>0</v>
      </c>
      <c r="F74" t="str">
        <f t="shared" si="19"/>
        <v>X</v>
      </c>
      <c r="G74">
        <f>'GASTOS PERSONAL DEL PROYECTO'!I72</f>
        <v>0</v>
      </c>
      <c r="H74" t="str">
        <f t="shared" si="15"/>
        <v>X</v>
      </c>
      <c r="I74" t="str">
        <f t="shared" si="16"/>
        <v>X</v>
      </c>
      <c r="J74" t="str">
        <f t="shared" si="17"/>
        <v>X</v>
      </c>
      <c r="K74" t="str">
        <f t="shared" si="18"/>
        <v>X</v>
      </c>
      <c r="L74" t="str">
        <f t="shared" si="20"/>
        <v>X</v>
      </c>
      <c r="M74" t="str">
        <f t="shared" si="22"/>
        <v>X</v>
      </c>
      <c r="N74" t="str">
        <f t="shared" si="24"/>
        <v>X</v>
      </c>
      <c r="O74" t="str">
        <f t="shared" si="10"/>
        <v>X</v>
      </c>
      <c r="Q74">
        <v>69</v>
      </c>
      <c r="R74" t="str">
        <f t="shared" si="25"/>
        <v>X</v>
      </c>
      <c r="S74" t="str">
        <f t="shared" si="23"/>
        <v>X</v>
      </c>
    </row>
    <row r="75" spans="2:19" x14ac:dyDescent="0.25">
      <c r="B75">
        <v>66</v>
      </c>
      <c r="C75">
        <f>'GASTOS PERSONAL DEL PROYECTO'!F73</f>
        <v>0</v>
      </c>
      <c r="D75">
        <f>'GASTOS PERSONAL DEL PROYECTO'!G73</f>
        <v>0</v>
      </c>
      <c r="E75">
        <f>'GASTOS PERSONAL DEL PROYECTO'!H73</f>
        <v>0</v>
      </c>
      <c r="F75" t="str">
        <f t="shared" si="19"/>
        <v>X</v>
      </c>
      <c r="G75">
        <f>'GASTOS PERSONAL DEL PROYECTO'!I73</f>
        <v>0</v>
      </c>
      <c r="H75" t="str">
        <f t="shared" si="15"/>
        <v>X</v>
      </c>
      <c r="I75" t="str">
        <f t="shared" si="16"/>
        <v>X</v>
      </c>
      <c r="J75" t="str">
        <f t="shared" si="17"/>
        <v>X</v>
      </c>
      <c r="K75" t="str">
        <f t="shared" si="18"/>
        <v>X</v>
      </c>
      <c r="L75" t="str">
        <f t="shared" si="20"/>
        <v>X</v>
      </c>
      <c r="M75" t="str">
        <f t="shared" si="22"/>
        <v>X</v>
      </c>
      <c r="N75" t="str">
        <f t="shared" si="24"/>
        <v>X</v>
      </c>
      <c r="O75" t="str">
        <f t="shared" ref="O75:O138" si="26">IF(N75="X","X",VALUE(CONCATENATE(I75,J75)))</f>
        <v>X</v>
      </c>
      <c r="Q75">
        <v>70</v>
      </c>
      <c r="R75" t="str">
        <f t="shared" si="25"/>
        <v>X</v>
      </c>
      <c r="S75" t="str">
        <f t="shared" si="23"/>
        <v>X</v>
      </c>
    </row>
    <row r="76" spans="2:19" x14ac:dyDescent="0.25">
      <c r="B76">
        <v>67</v>
      </c>
      <c r="C76">
        <f>'GASTOS PERSONAL DEL PROYECTO'!F74</f>
        <v>0</v>
      </c>
      <c r="D76">
        <f>'GASTOS PERSONAL DEL PROYECTO'!G74</f>
        <v>0</v>
      </c>
      <c r="E76">
        <f>'GASTOS PERSONAL DEL PROYECTO'!H74</f>
        <v>0</v>
      </c>
      <c r="F76" t="str">
        <f t="shared" si="19"/>
        <v>X</v>
      </c>
      <c r="G76">
        <f>'GASTOS PERSONAL DEL PROYECTO'!I74</f>
        <v>0</v>
      </c>
      <c r="H76" t="str">
        <f t="shared" si="15"/>
        <v>X</v>
      </c>
      <c r="I76" t="str">
        <f t="shared" si="16"/>
        <v>X</v>
      </c>
      <c r="J76" t="str">
        <f t="shared" si="17"/>
        <v>X</v>
      </c>
      <c r="K76" t="str">
        <f t="shared" si="18"/>
        <v>X</v>
      </c>
      <c r="L76" t="str">
        <f t="shared" si="20"/>
        <v>X</v>
      </c>
      <c r="M76" t="str">
        <f t="shared" si="22"/>
        <v>X</v>
      </c>
      <c r="N76" t="str">
        <f t="shared" si="24"/>
        <v>X</v>
      </c>
      <c r="O76" t="str">
        <f t="shared" si="26"/>
        <v>X</v>
      </c>
      <c r="Q76">
        <v>71</v>
      </c>
      <c r="R76" t="str">
        <f t="shared" si="25"/>
        <v>X</v>
      </c>
      <c r="S76" t="str">
        <f t="shared" si="23"/>
        <v>X</v>
      </c>
    </row>
    <row r="77" spans="2:19" x14ac:dyDescent="0.25">
      <c r="B77">
        <v>68</v>
      </c>
      <c r="C77">
        <f>'GASTOS PERSONAL DEL PROYECTO'!F75</f>
        <v>0</v>
      </c>
      <c r="D77">
        <f>'GASTOS PERSONAL DEL PROYECTO'!G75</f>
        <v>0</v>
      </c>
      <c r="E77">
        <f>'GASTOS PERSONAL DEL PROYECTO'!H75</f>
        <v>0</v>
      </c>
      <c r="F77" t="str">
        <f t="shared" si="19"/>
        <v>X</v>
      </c>
      <c r="G77">
        <f>'GASTOS PERSONAL DEL PROYECTO'!I75</f>
        <v>0</v>
      </c>
      <c r="H77" t="str">
        <f t="shared" si="15"/>
        <v>X</v>
      </c>
      <c r="I77" t="str">
        <f t="shared" si="16"/>
        <v>X</v>
      </c>
      <c r="J77" t="str">
        <f t="shared" si="17"/>
        <v>X</v>
      </c>
      <c r="K77" t="str">
        <f t="shared" si="18"/>
        <v>X</v>
      </c>
      <c r="L77" t="str">
        <f t="shared" si="20"/>
        <v>X</v>
      </c>
      <c r="M77" t="str">
        <f t="shared" si="22"/>
        <v>X</v>
      </c>
      <c r="N77" t="str">
        <f t="shared" si="24"/>
        <v>X</v>
      </c>
      <c r="O77" t="str">
        <f t="shared" si="26"/>
        <v>X</v>
      </c>
      <c r="Q77">
        <v>72</v>
      </c>
      <c r="R77" t="str">
        <f t="shared" si="25"/>
        <v>X</v>
      </c>
      <c r="S77" t="str">
        <f t="shared" si="23"/>
        <v>X</v>
      </c>
    </row>
    <row r="78" spans="2:19" x14ac:dyDescent="0.25">
      <c r="B78">
        <v>69</v>
      </c>
      <c r="C78">
        <f>'GASTOS PERSONAL DEL PROYECTO'!F76</f>
        <v>0</v>
      </c>
      <c r="D78">
        <f>'GASTOS PERSONAL DEL PROYECTO'!G76</f>
        <v>0</v>
      </c>
      <c r="E78">
        <f>'GASTOS PERSONAL DEL PROYECTO'!H76</f>
        <v>0</v>
      </c>
      <c r="F78" t="str">
        <f t="shared" si="19"/>
        <v>X</v>
      </c>
      <c r="G78">
        <f>'GASTOS PERSONAL DEL PROYECTO'!I76</f>
        <v>0</v>
      </c>
      <c r="H78" t="str">
        <f t="shared" si="15"/>
        <v>X</v>
      </c>
      <c r="I78" t="str">
        <f t="shared" si="16"/>
        <v>X</v>
      </c>
      <c r="J78" t="str">
        <f t="shared" si="17"/>
        <v>X</v>
      </c>
      <c r="K78" t="str">
        <f t="shared" si="18"/>
        <v>X</v>
      </c>
      <c r="L78" t="str">
        <f t="shared" si="20"/>
        <v>X</v>
      </c>
      <c r="M78" t="str">
        <f t="shared" si="22"/>
        <v>X</v>
      </c>
      <c r="N78" t="str">
        <f t="shared" si="24"/>
        <v>X</v>
      </c>
      <c r="O78" t="str">
        <f t="shared" si="26"/>
        <v>X</v>
      </c>
      <c r="Q78">
        <v>73</v>
      </c>
      <c r="R78" t="str">
        <f t="shared" si="25"/>
        <v>X</v>
      </c>
      <c r="S78" t="str">
        <f t="shared" si="23"/>
        <v>X</v>
      </c>
    </row>
    <row r="79" spans="2:19" x14ac:dyDescent="0.25">
      <c r="B79">
        <v>70</v>
      </c>
      <c r="C79">
        <f>'GASTOS PERSONAL DEL PROYECTO'!F77</f>
        <v>0</v>
      </c>
      <c r="D79">
        <f>'GASTOS PERSONAL DEL PROYECTO'!G77</f>
        <v>0</v>
      </c>
      <c r="E79">
        <f>'GASTOS PERSONAL DEL PROYECTO'!H77</f>
        <v>0</v>
      </c>
      <c r="F79" t="str">
        <f t="shared" si="19"/>
        <v>X</v>
      </c>
      <c r="G79">
        <f>'GASTOS PERSONAL DEL PROYECTO'!I77</f>
        <v>0</v>
      </c>
      <c r="H79" t="str">
        <f t="shared" si="15"/>
        <v>X</v>
      </c>
      <c r="I79" t="str">
        <f t="shared" si="16"/>
        <v>X</v>
      </c>
      <c r="J79" t="str">
        <f t="shared" si="17"/>
        <v>X</v>
      </c>
      <c r="K79" t="str">
        <f t="shared" si="18"/>
        <v>X</v>
      </c>
      <c r="L79" t="str">
        <f t="shared" si="20"/>
        <v>X</v>
      </c>
      <c r="M79" t="str">
        <f t="shared" si="22"/>
        <v>X</v>
      </c>
      <c r="N79" t="str">
        <f t="shared" si="24"/>
        <v>X</v>
      </c>
      <c r="O79" t="str">
        <f t="shared" si="26"/>
        <v>X</v>
      </c>
      <c r="Q79">
        <v>74</v>
      </c>
      <c r="R79" t="str">
        <f t="shared" si="25"/>
        <v>X</v>
      </c>
      <c r="S79" t="str">
        <f t="shared" si="23"/>
        <v>X</v>
      </c>
    </row>
    <row r="80" spans="2:19" x14ac:dyDescent="0.25">
      <c r="B80">
        <v>71</v>
      </c>
      <c r="C80">
        <f>'GASTOS PERSONAL DEL PROYECTO'!F78</f>
        <v>0</v>
      </c>
      <c r="D80">
        <f>'GASTOS PERSONAL DEL PROYECTO'!G78</f>
        <v>0</v>
      </c>
      <c r="E80">
        <f>'GASTOS PERSONAL DEL PROYECTO'!H78</f>
        <v>0</v>
      </c>
      <c r="F80" t="str">
        <f t="shared" si="19"/>
        <v>X</v>
      </c>
      <c r="G80">
        <f>'GASTOS PERSONAL DEL PROYECTO'!I78</f>
        <v>0</v>
      </c>
      <c r="H80" t="str">
        <f t="shared" si="15"/>
        <v>X</v>
      </c>
      <c r="I80" t="str">
        <f t="shared" si="16"/>
        <v>X</v>
      </c>
      <c r="J80" t="str">
        <f t="shared" si="17"/>
        <v>X</v>
      </c>
      <c r="K80" t="str">
        <f t="shared" si="18"/>
        <v>X</v>
      </c>
      <c r="L80" t="str">
        <f t="shared" si="20"/>
        <v>X</v>
      </c>
      <c r="M80" t="str">
        <f t="shared" si="22"/>
        <v>X</v>
      </c>
      <c r="N80" t="str">
        <f t="shared" si="24"/>
        <v>X</v>
      </c>
      <c r="O80" t="str">
        <f t="shared" si="26"/>
        <v>X</v>
      </c>
      <c r="Q80">
        <v>75</v>
      </c>
      <c r="R80" t="str">
        <f t="shared" si="25"/>
        <v>X</v>
      </c>
      <c r="S80" t="str">
        <f t="shared" si="23"/>
        <v>X</v>
      </c>
    </row>
    <row r="81" spans="2:19" x14ac:dyDescent="0.25">
      <c r="B81">
        <v>72</v>
      </c>
      <c r="C81">
        <f>'GASTOS PERSONAL DEL PROYECTO'!F79</f>
        <v>0</v>
      </c>
      <c r="D81">
        <f>'GASTOS PERSONAL DEL PROYECTO'!G79</f>
        <v>0</v>
      </c>
      <c r="E81">
        <f>'GASTOS PERSONAL DEL PROYECTO'!H79</f>
        <v>0</v>
      </c>
      <c r="F81" t="str">
        <f t="shared" si="19"/>
        <v>X</v>
      </c>
      <c r="G81">
        <f>'GASTOS PERSONAL DEL PROYECTO'!I79</f>
        <v>0</v>
      </c>
      <c r="H81" t="str">
        <f t="shared" si="15"/>
        <v>X</v>
      </c>
      <c r="I81" t="str">
        <f t="shared" si="16"/>
        <v>X</v>
      </c>
      <c r="J81" t="str">
        <f t="shared" si="17"/>
        <v>X</v>
      </c>
      <c r="K81" t="str">
        <f t="shared" si="18"/>
        <v>X</v>
      </c>
      <c r="L81" t="str">
        <f t="shared" si="20"/>
        <v>X</v>
      </c>
      <c r="M81" t="str">
        <f t="shared" si="22"/>
        <v>X</v>
      </c>
      <c r="N81" t="str">
        <f t="shared" si="24"/>
        <v>X</v>
      </c>
      <c r="O81" t="str">
        <f t="shared" si="26"/>
        <v>X</v>
      </c>
      <c r="Q81">
        <v>76</v>
      </c>
      <c r="R81" t="str">
        <f t="shared" si="25"/>
        <v>X</v>
      </c>
      <c r="S81" t="str">
        <f t="shared" si="23"/>
        <v>X</v>
      </c>
    </row>
    <row r="82" spans="2:19" x14ac:dyDescent="0.25">
      <c r="B82">
        <v>73</v>
      </c>
      <c r="C82">
        <f>'GASTOS PERSONAL DEL PROYECTO'!F80</f>
        <v>0</v>
      </c>
      <c r="D82">
        <f>'GASTOS PERSONAL DEL PROYECTO'!G80</f>
        <v>0</v>
      </c>
      <c r="E82">
        <f>'GASTOS PERSONAL DEL PROYECTO'!H80</f>
        <v>0</v>
      </c>
      <c r="F82" t="str">
        <f t="shared" si="19"/>
        <v>X</v>
      </c>
      <c r="G82">
        <f>'GASTOS PERSONAL DEL PROYECTO'!I80</f>
        <v>0</v>
      </c>
      <c r="H82" t="str">
        <f t="shared" si="15"/>
        <v>X</v>
      </c>
      <c r="I82" t="str">
        <f t="shared" si="16"/>
        <v>X</v>
      </c>
      <c r="J82" t="str">
        <f t="shared" si="17"/>
        <v>X</v>
      </c>
      <c r="K82" t="str">
        <f t="shared" si="18"/>
        <v>X</v>
      </c>
      <c r="L82" t="str">
        <f t="shared" si="20"/>
        <v>X</v>
      </c>
      <c r="M82" t="str">
        <f t="shared" si="22"/>
        <v>X</v>
      </c>
      <c r="N82" t="str">
        <f t="shared" si="24"/>
        <v>X</v>
      </c>
      <c r="O82" t="str">
        <f t="shared" si="26"/>
        <v>X</v>
      </c>
      <c r="Q82">
        <v>77</v>
      </c>
      <c r="R82" t="str">
        <f t="shared" si="25"/>
        <v>X</v>
      </c>
      <c r="S82" t="str">
        <f t="shared" si="23"/>
        <v>X</v>
      </c>
    </row>
    <row r="83" spans="2:19" x14ac:dyDescent="0.25">
      <c r="B83">
        <v>74</v>
      </c>
      <c r="C83">
        <f>'GASTOS PERSONAL DEL PROYECTO'!F81</f>
        <v>0</v>
      </c>
      <c r="D83">
        <f>'GASTOS PERSONAL DEL PROYECTO'!G81</f>
        <v>0</v>
      </c>
      <c r="E83">
        <f>'GASTOS PERSONAL DEL PROYECTO'!H81</f>
        <v>0</v>
      </c>
      <c r="F83" t="str">
        <f t="shared" si="19"/>
        <v>X</v>
      </c>
      <c r="G83">
        <f>'GASTOS PERSONAL DEL PROYECTO'!I81</f>
        <v>0</v>
      </c>
      <c r="H83" t="str">
        <f t="shared" si="15"/>
        <v>X</v>
      </c>
      <c r="I83" t="str">
        <f t="shared" si="16"/>
        <v>X</v>
      </c>
      <c r="J83" t="str">
        <f t="shared" si="17"/>
        <v>X</v>
      </c>
      <c r="K83" t="str">
        <f t="shared" si="18"/>
        <v>X</v>
      </c>
      <c r="L83" t="str">
        <f t="shared" si="20"/>
        <v>X</v>
      </c>
      <c r="M83" t="str">
        <f t="shared" si="22"/>
        <v>X</v>
      </c>
      <c r="N83" t="str">
        <f t="shared" si="24"/>
        <v>X</v>
      </c>
      <c r="O83" t="str">
        <f t="shared" si="26"/>
        <v>X</v>
      </c>
      <c r="Q83">
        <v>78</v>
      </c>
      <c r="R83" t="str">
        <f t="shared" si="25"/>
        <v>X</v>
      </c>
      <c r="S83" t="str">
        <f t="shared" si="23"/>
        <v>X</v>
      </c>
    </row>
    <row r="84" spans="2:19" x14ac:dyDescent="0.25">
      <c r="B84">
        <v>75</v>
      </c>
      <c r="C84">
        <f>'GASTOS PERSONAL DEL PROYECTO'!F82</f>
        <v>0</v>
      </c>
      <c r="D84">
        <f>'GASTOS PERSONAL DEL PROYECTO'!G82</f>
        <v>0</v>
      </c>
      <c r="E84">
        <f>'GASTOS PERSONAL DEL PROYECTO'!H82</f>
        <v>0</v>
      </c>
      <c r="F84" t="str">
        <f t="shared" si="19"/>
        <v>X</v>
      </c>
      <c r="G84">
        <f>'GASTOS PERSONAL DEL PROYECTO'!I82</f>
        <v>0</v>
      </c>
      <c r="H84" t="str">
        <f t="shared" si="15"/>
        <v>X</v>
      </c>
      <c r="I84" t="str">
        <f t="shared" si="16"/>
        <v>X</v>
      </c>
      <c r="J84" t="str">
        <f t="shared" si="17"/>
        <v>X</v>
      </c>
      <c r="K84" t="str">
        <f t="shared" si="18"/>
        <v>X</v>
      </c>
      <c r="L84" t="str">
        <f t="shared" si="20"/>
        <v>X</v>
      </c>
      <c r="M84" t="str">
        <f t="shared" si="22"/>
        <v>X</v>
      </c>
      <c r="N84" t="str">
        <f t="shared" si="24"/>
        <v>X</v>
      </c>
      <c r="O84" t="str">
        <f t="shared" si="26"/>
        <v>X</v>
      </c>
      <c r="Q84">
        <v>79</v>
      </c>
      <c r="R84" t="str">
        <f t="shared" si="25"/>
        <v>X</v>
      </c>
      <c r="S84" t="str">
        <f t="shared" si="23"/>
        <v>X</v>
      </c>
    </row>
    <row r="85" spans="2:19" x14ac:dyDescent="0.25">
      <c r="B85">
        <v>76</v>
      </c>
      <c r="C85">
        <f>'GASTOS PERSONAL DEL PROYECTO'!F83</f>
        <v>0</v>
      </c>
      <c r="D85">
        <f>'GASTOS PERSONAL DEL PROYECTO'!G83</f>
        <v>0</v>
      </c>
      <c r="E85">
        <f>'GASTOS PERSONAL DEL PROYECTO'!H83</f>
        <v>0</v>
      </c>
      <c r="F85" t="str">
        <f t="shared" si="19"/>
        <v>X</v>
      </c>
      <c r="G85">
        <f>'GASTOS PERSONAL DEL PROYECTO'!I83</f>
        <v>0</v>
      </c>
      <c r="H85" t="str">
        <f t="shared" si="15"/>
        <v>X</v>
      </c>
      <c r="I85" t="str">
        <f t="shared" si="16"/>
        <v>X</v>
      </c>
      <c r="J85" t="str">
        <f t="shared" si="17"/>
        <v>X</v>
      </c>
      <c r="K85" t="str">
        <f t="shared" si="18"/>
        <v>X</v>
      </c>
      <c r="L85" t="str">
        <f t="shared" si="20"/>
        <v>X</v>
      </c>
      <c r="M85" t="str">
        <f t="shared" si="22"/>
        <v>X</v>
      </c>
      <c r="N85" t="str">
        <f t="shared" si="24"/>
        <v>X</v>
      </c>
      <c r="O85" t="str">
        <f t="shared" si="26"/>
        <v>X</v>
      </c>
      <c r="Q85">
        <v>80</v>
      </c>
      <c r="R85" t="str">
        <f t="shared" si="25"/>
        <v>X</v>
      </c>
      <c r="S85" t="str">
        <f t="shared" si="23"/>
        <v>X</v>
      </c>
    </row>
    <row r="86" spans="2:19" x14ac:dyDescent="0.25">
      <c r="B86">
        <v>77</v>
      </c>
      <c r="C86">
        <f>'GASTOS PERSONAL DEL PROYECTO'!F84</f>
        <v>0</v>
      </c>
      <c r="D86">
        <f>'GASTOS PERSONAL DEL PROYECTO'!G84</f>
        <v>0</v>
      </c>
      <c r="E86">
        <f>'GASTOS PERSONAL DEL PROYECTO'!H84</f>
        <v>0</v>
      </c>
      <c r="F86" t="str">
        <f t="shared" si="19"/>
        <v>X</v>
      </c>
      <c r="G86">
        <f>'GASTOS PERSONAL DEL PROYECTO'!I84</f>
        <v>0</v>
      </c>
      <c r="H86" t="str">
        <f t="shared" si="15"/>
        <v>X</v>
      </c>
      <c r="I86" t="str">
        <f t="shared" si="16"/>
        <v>X</v>
      </c>
      <c r="J86" t="str">
        <f t="shared" si="17"/>
        <v>X</v>
      </c>
      <c r="K86" t="str">
        <f t="shared" si="18"/>
        <v>X</v>
      </c>
      <c r="L86" t="str">
        <f t="shared" si="20"/>
        <v>X</v>
      </c>
      <c r="M86" t="str">
        <f t="shared" si="22"/>
        <v>X</v>
      </c>
      <c r="N86" t="str">
        <f t="shared" si="24"/>
        <v>X</v>
      </c>
      <c r="O86" t="str">
        <f t="shared" si="26"/>
        <v>X</v>
      </c>
      <c r="Q86">
        <v>81</v>
      </c>
      <c r="R86" t="str">
        <f t="shared" si="25"/>
        <v>X</v>
      </c>
      <c r="S86" t="str">
        <f t="shared" si="23"/>
        <v>X</v>
      </c>
    </row>
    <row r="87" spans="2:19" x14ac:dyDescent="0.25">
      <c r="B87">
        <v>78</v>
      </c>
      <c r="C87">
        <f>'GASTOS PERSONAL DEL PROYECTO'!F85</f>
        <v>0</v>
      </c>
      <c r="D87">
        <f>'GASTOS PERSONAL DEL PROYECTO'!G85</f>
        <v>0</v>
      </c>
      <c r="E87">
        <f>'GASTOS PERSONAL DEL PROYECTO'!H85</f>
        <v>0</v>
      </c>
      <c r="F87" t="str">
        <f t="shared" si="19"/>
        <v>X</v>
      </c>
      <c r="G87">
        <f>'GASTOS PERSONAL DEL PROYECTO'!I85</f>
        <v>0</v>
      </c>
      <c r="H87" t="str">
        <f t="shared" si="15"/>
        <v>X</v>
      </c>
      <c r="I87" t="str">
        <f t="shared" si="16"/>
        <v>X</v>
      </c>
      <c r="J87" t="str">
        <f t="shared" si="17"/>
        <v>X</v>
      </c>
      <c r="K87" t="str">
        <f t="shared" si="18"/>
        <v>X</v>
      </c>
      <c r="L87" t="str">
        <f t="shared" si="20"/>
        <v>X</v>
      </c>
      <c r="M87" t="str">
        <f t="shared" si="22"/>
        <v>X</v>
      </c>
      <c r="N87" t="str">
        <f t="shared" si="24"/>
        <v>X</v>
      </c>
      <c r="O87" t="str">
        <f t="shared" si="26"/>
        <v>X</v>
      </c>
      <c r="Q87">
        <v>82</v>
      </c>
      <c r="R87" t="str">
        <f t="shared" si="25"/>
        <v>X</v>
      </c>
      <c r="S87" t="str">
        <f t="shared" si="23"/>
        <v>X</v>
      </c>
    </row>
    <row r="88" spans="2:19" x14ac:dyDescent="0.25">
      <c r="B88">
        <v>79</v>
      </c>
      <c r="C88">
        <f>'GASTOS PERSONAL DEL PROYECTO'!F86</f>
        <v>0</v>
      </c>
      <c r="D88">
        <f>'GASTOS PERSONAL DEL PROYECTO'!G86</f>
        <v>0</v>
      </c>
      <c r="E88">
        <f>'GASTOS PERSONAL DEL PROYECTO'!H86</f>
        <v>0</v>
      </c>
      <c r="F88" t="str">
        <f t="shared" si="19"/>
        <v>X</v>
      </c>
      <c r="G88">
        <f>'GASTOS PERSONAL DEL PROYECTO'!I86</f>
        <v>0</v>
      </c>
      <c r="H88" t="str">
        <f t="shared" si="15"/>
        <v>X</v>
      </c>
      <c r="I88" t="str">
        <f t="shared" si="16"/>
        <v>X</v>
      </c>
      <c r="J88" t="str">
        <f t="shared" si="17"/>
        <v>X</v>
      </c>
      <c r="K88" t="str">
        <f t="shared" si="18"/>
        <v>X</v>
      </c>
      <c r="L88" t="str">
        <f t="shared" si="20"/>
        <v>X</v>
      </c>
      <c r="M88" t="str">
        <f t="shared" si="22"/>
        <v>X</v>
      </c>
      <c r="N88" t="str">
        <f t="shared" si="24"/>
        <v>X</v>
      </c>
      <c r="O88" t="str">
        <f t="shared" si="26"/>
        <v>X</v>
      </c>
      <c r="Q88">
        <v>83</v>
      </c>
      <c r="R88" t="str">
        <f t="shared" si="25"/>
        <v>X</v>
      </c>
      <c r="S88" t="str">
        <f t="shared" si="23"/>
        <v>X</v>
      </c>
    </row>
    <row r="89" spans="2:19" x14ac:dyDescent="0.25">
      <c r="B89">
        <v>80</v>
      </c>
      <c r="C89">
        <f>'GASTOS PERSONAL DEL PROYECTO'!F87</f>
        <v>0</v>
      </c>
      <c r="D89">
        <f>'GASTOS PERSONAL DEL PROYECTO'!G87</f>
        <v>0</v>
      </c>
      <c r="E89">
        <f>'GASTOS PERSONAL DEL PROYECTO'!H87</f>
        <v>0</v>
      </c>
      <c r="F89" t="str">
        <f t="shared" si="19"/>
        <v>X</v>
      </c>
      <c r="G89">
        <f>'GASTOS PERSONAL DEL PROYECTO'!I87</f>
        <v>0</v>
      </c>
      <c r="H89" t="str">
        <f t="shared" si="15"/>
        <v>X</v>
      </c>
      <c r="I89" t="str">
        <f t="shared" si="16"/>
        <v>X</v>
      </c>
      <c r="J89" t="str">
        <f t="shared" si="17"/>
        <v>X</v>
      </c>
      <c r="K89" t="str">
        <f t="shared" si="18"/>
        <v>X</v>
      </c>
      <c r="L89" t="str">
        <f t="shared" si="20"/>
        <v>X</v>
      </c>
      <c r="M89" t="str">
        <f t="shared" si="22"/>
        <v>X</v>
      </c>
      <c r="N89" t="str">
        <f t="shared" si="24"/>
        <v>X</v>
      </c>
      <c r="O89" t="str">
        <f t="shared" si="26"/>
        <v>X</v>
      </c>
      <c r="Q89">
        <v>84</v>
      </c>
      <c r="R89" t="str">
        <f t="shared" si="25"/>
        <v>X</v>
      </c>
      <c r="S89" t="str">
        <f t="shared" si="23"/>
        <v>X</v>
      </c>
    </row>
    <row r="90" spans="2:19" x14ac:dyDescent="0.25">
      <c r="B90">
        <v>81</v>
      </c>
      <c r="C90">
        <f>'GASTOS PERSONAL DEL PROYECTO'!F88</f>
        <v>0</v>
      </c>
      <c r="D90">
        <f>'GASTOS PERSONAL DEL PROYECTO'!G88</f>
        <v>0</v>
      </c>
      <c r="E90">
        <f>'GASTOS PERSONAL DEL PROYECTO'!H88</f>
        <v>0</v>
      </c>
      <c r="F90" t="str">
        <f t="shared" si="19"/>
        <v>X</v>
      </c>
      <c r="G90">
        <f>'GASTOS PERSONAL DEL PROYECTO'!I88</f>
        <v>0</v>
      </c>
      <c r="H90" t="str">
        <f t="shared" si="15"/>
        <v>X</v>
      </c>
      <c r="I90" t="str">
        <f t="shared" si="16"/>
        <v>X</v>
      </c>
      <c r="J90" t="str">
        <f t="shared" si="17"/>
        <v>X</v>
      </c>
      <c r="K90" t="str">
        <f t="shared" si="18"/>
        <v>X</v>
      </c>
      <c r="L90" t="str">
        <f t="shared" si="20"/>
        <v>X</v>
      </c>
      <c r="M90" t="str">
        <f t="shared" si="22"/>
        <v>X</v>
      </c>
      <c r="N90" t="str">
        <f t="shared" si="24"/>
        <v>X</v>
      </c>
      <c r="O90" t="str">
        <f t="shared" si="26"/>
        <v>X</v>
      </c>
      <c r="Q90">
        <v>85</v>
      </c>
      <c r="R90" t="str">
        <f t="shared" si="25"/>
        <v>X</v>
      </c>
      <c r="S90" t="str">
        <f t="shared" si="23"/>
        <v>X</v>
      </c>
    </row>
    <row r="91" spans="2:19" x14ac:dyDescent="0.25">
      <c r="B91">
        <v>82</v>
      </c>
      <c r="C91">
        <f>'GASTOS PERSONAL DEL PROYECTO'!F89</f>
        <v>0</v>
      </c>
      <c r="D91">
        <f>'GASTOS PERSONAL DEL PROYECTO'!G89</f>
        <v>0</v>
      </c>
      <c r="E91">
        <f>'GASTOS PERSONAL DEL PROYECTO'!H89</f>
        <v>0</v>
      </c>
      <c r="F91" t="str">
        <f t="shared" si="19"/>
        <v>X</v>
      </c>
      <c r="G91">
        <f>'GASTOS PERSONAL DEL PROYECTO'!I89</f>
        <v>0</v>
      </c>
      <c r="H91" t="str">
        <f t="shared" si="15"/>
        <v>X</v>
      </c>
      <c r="I91" t="str">
        <f t="shared" si="16"/>
        <v>X</v>
      </c>
      <c r="J91" t="str">
        <f t="shared" si="17"/>
        <v>X</v>
      </c>
      <c r="K91" t="str">
        <f t="shared" si="18"/>
        <v>X</v>
      </c>
      <c r="L91" t="str">
        <f t="shared" si="20"/>
        <v>X</v>
      </c>
      <c r="M91" t="str">
        <f t="shared" si="22"/>
        <v>X</v>
      </c>
      <c r="N91" t="str">
        <f t="shared" si="24"/>
        <v>X</v>
      </c>
      <c r="O91" t="str">
        <f t="shared" si="26"/>
        <v>X</v>
      </c>
      <c r="Q91">
        <v>86</v>
      </c>
      <c r="R91" t="str">
        <f t="shared" si="25"/>
        <v>X</v>
      </c>
      <c r="S91" t="str">
        <f t="shared" si="23"/>
        <v>X</v>
      </c>
    </row>
    <row r="92" spans="2:19" x14ac:dyDescent="0.25">
      <c r="B92">
        <v>83</v>
      </c>
      <c r="C92">
        <f>'GASTOS PERSONAL DEL PROYECTO'!F90</f>
        <v>0</v>
      </c>
      <c r="D92">
        <f>'GASTOS PERSONAL DEL PROYECTO'!G90</f>
        <v>0</v>
      </c>
      <c r="E92">
        <f>'GASTOS PERSONAL DEL PROYECTO'!H90</f>
        <v>0</v>
      </c>
      <c r="F92" t="str">
        <f t="shared" si="19"/>
        <v>X</v>
      </c>
      <c r="G92">
        <f>'GASTOS PERSONAL DEL PROYECTO'!I90</f>
        <v>0</v>
      </c>
      <c r="H92" t="str">
        <f t="shared" ref="H92:H155" si="27">IF(D92=0,"X",IF(D92="X","X",IF(LEN(D92)=10,VALUE(CONCATENATE(MID(D92,7,1),MID(D92,9,1))),IF(LEN(D92)=11,VALUE(CONCATENATE(MID(D92,7,1),MID(D92,9,2)))))))</f>
        <v>X</v>
      </c>
      <c r="I92" t="str">
        <f t="shared" ref="I92:I155" si="28">IF(D92=0,"X",MID(D92,7,1))</f>
        <v>X</v>
      </c>
      <c r="J92" t="str">
        <f t="shared" ref="J92:J155" si="29">IF(D92=0,"X",IF(LEN(D92)=10,VALUE(MID(D92,9,1)),IF(LEN(D92)=11,VALUE(MID(D92,9,2)))))</f>
        <v>X</v>
      </c>
      <c r="K92" t="str">
        <f t="shared" ref="K92:K155" si="30">IF(H92="X","X",IF(J92&lt;10,H92,IF(J92&gt;=10,VALUE(CONCATENATE(I92,9+1-1/J92)))))</f>
        <v>X</v>
      </c>
      <c r="L92" t="str">
        <f t="shared" si="20"/>
        <v>X</v>
      </c>
      <c r="M92" t="str">
        <f t="shared" si="22"/>
        <v>X</v>
      </c>
      <c r="N92" t="str">
        <f t="shared" si="24"/>
        <v>X</v>
      </c>
      <c r="O92" t="str">
        <f t="shared" si="26"/>
        <v>X</v>
      </c>
      <c r="Q92">
        <v>87</v>
      </c>
      <c r="R92" t="str">
        <f t="shared" si="25"/>
        <v>X</v>
      </c>
      <c r="S92" t="str">
        <f t="shared" si="23"/>
        <v>X</v>
      </c>
    </row>
    <row r="93" spans="2:19" x14ac:dyDescent="0.25">
      <c r="B93">
        <v>84</v>
      </c>
      <c r="C93">
        <f>'GASTOS PERSONAL DEL PROYECTO'!F91</f>
        <v>0</v>
      </c>
      <c r="D93">
        <f>'GASTOS PERSONAL DEL PROYECTO'!G91</f>
        <v>0</v>
      </c>
      <c r="E93">
        <f>'GASTOS PERSONAL DEL PROYECTO'!H91</f>
        <v>0</v>
      </c>
      <c r="F93" t="str">
        <f t="shared" ref="F93:F156" si="31">IF(C93=0,"X",CONCATENATE(D93," ",C93))</f>
        <v>X</v>
      </c>
      <c r="G93">
        <f>'GASTOS PERSONAL DEL PROYECTO'!I91</f>
        <v>0</v>
      </c>
      <c r="H93" t="str">
        <f t="shared" si="27"/>
        <v>X</v>
      </c>
      <c r="I93" t="str">
        <f t="shared" si="28"/>
        <v>X</v>
      </c>
      <c r="J93" t="str">
        <f t="shared" si="29"/>
        <v>X</v>
      </c>
      <c r="K93" t="str">
        <f t="shared" si="30"/>
        <v>X</v>
      </c>
      <c r="L93" t="str">
        <f t="shared" ref="L93:L156" si="32">IF(F93="X","X",CONCATENATE(K93,F93))</f>
        <v>X</v>
      </c>
      <c r="M93" t="str">
        <f t="shared" si="22"/>
        <v>X</v>
      </c>
      <c r="N93" t="str">
        <f t="shared" si="24"/>
        <v>X</v>
      </c>
      <c r="O93" t="str">
        <f t="shared" si="26"/>
        <v>X</v>
      </c>
      <c r="Q93">
        <v>88</v>
      </c>
      <c r="R93" t="str">
        <f t="shared" si="25"/>
        <v>X</v>
      </c>
      <c r="S93" t="str">
        <f t="shared" si="23"/>
        <v>X</v>
      </c>
    </row>
    <row r="94" spans="2:19" x14ac:dyDescent="0.25">
      <c r="B94">
        <v>85</v>
      </c>
      <c r="C94">
        <f>'GASTOS PERSONAL DEL PROYECTO'!F92</f>
        <v>0</v>
      </c>
      <c r="D94">
        <f>'GASTOS PERSONAL DEL PROYECTO'!G92</f>
        <v>0</v>
      </c>
      <c r="E94">
        <f>'GASTOS PERSONAL DEL PROYECTO'!H92</f>
        <v>0</v>
      </c>
      <c r="F94" t="str">
        <f t="shared" si="31"/>
        <v>X</v>
      </c>
      <c r="G94">
        <f>'GASTOS PERSONAL DEL PROYECTO'!I92</f>
        <v>0</v>
      </c>
      <c r="H94" t="str">
        <f t="shared" si="27"/>
        <v>X</v>
      </c>
      <c r="I94" t="str">
        <f t="shared" si="28"/>
        <v>X</v>
      </c>
      <c r="J94" t="str">
        <f t="shared" si="29"/>
        <v>X</v>
      </c>
      <c r="K94" t="str">
        <f t="shared" si="30"/>
        <v>X</v>
      </c>
      <c r="L94" t="str">
        <f t="shared" si="32"/>
        <v>X</v>
      </c>
      <c r="M94" t="str">
        <f t="shared" si="22"/>
        <v>X</v>
      </c>
      <c r="N94" t="str">
        <f t="shared" si="24"/>
        <v>X</v>
      </c>
      <c r="O94" t="str">
        <f t="shared" si="26"/>
        <v>X</v>
      </c>
      <c r="Q94">
        <v>89</v>
      </c>
      <c r="R94" t="str">
        <f t="shared" si="25"/>
        <v>X</v>
      </c>
      <c r="S94" t="str">
        <f t="shared" si="23"/>
        <v>X</v>
      </c>
    </row>
    <row r="95" spans="2:19" x14ac:dyDescent="0.25">
      <c r="B95">
        <v>86</v>
      </c>
      <c r="C95">
        <f>'GASTOS PERSONAL DEL PROYECTO'!F93</f>
        <v>0</v>
      </c>
      <c r="D95">
        <f>'GASTOS PERSONAL DEL PROYECTO'!G93</f>
        <v>0</v>
      </c>
      <c r="E95">
        <f>'GASTOS PERSONAL DEL PROYECTO'!H93</f>
        <v>0</v>
      </c>
      <c r="F95" t="str">
        <f t="shared" si="31"/>
        <v>X</v>
      </c>
      <c r="G95">
        <f>'GASTOS PERSONAL DEL PROYECTO'!I93</f>
        <v>0</v>
      </c>
      <c r="H95" t="str">
        <f t="shared" si="27"/>
        <v>X</v>
      </c>
      <c r="I95" t="str">
        <f t="shared" si="28"/>
        <v>X</v>
      </c>
      <c r="J95" t="str">
        <f t="shared" si="29"/>
        <v>X</v>
      </c>
      <c r="K95" t="str">
        <f t="shared" si="30"/>
        <v>X</v>
      </c>
      <c r="L95" t="str">
        <f t="shared" si="32"/>
        <v>X</v>
      </c>
      <c r="M95" t="str">
        <f t="shared" si="22"/>
        <v>X</v>
      </c>
      <c r="N95" t="str">
        <f t="shared" si="24"/>
        <v>X</v>
      </c>
      <c r="O95" t="str">
        <f t="shared" si="26"/>
        <v>X</v>
      </c>
      <c r="Q95">
        <v>90</v>
      </c>
      <c r="R95" t="str">
        <f t="shared" si="25"/>
        <v>X</v>
      </c>
      <c r="S95" t="str">
        <f t="shared" si="23"/>
        <v>X</v>
      </c>
    </row>
    <row r="96" spans="2:19" x14ac:dyDescent="0.25">
      <c r="B96">
        <v>87</v>
      </c>
      <c r="C96">
        <f>'GASTOS PERSONAL DEL PROYECTO'!F94</f>
        <v>0</v>
      </c>
      <c r="D96">
        <f>'GASTOS PERSONAL DEL PROYECTO'!G94</f>
        <v>0</v>
      </c>
      <c r="E96">
        <f>'GASTOS PERSONAL DEL PROYECTO'!H94</f>
        <v>0</v>
      </c>
      <c r="F96" t="str">
        <f t="shared" si="31"/>
        <v>X</v>
      </c>
      <c r="G96">
        <f>'GASTOS PERSONAL DEL PROYECTO'!I94</f>
        <v>0</v>
      </c>
      <c r="H96" t="str">
        <f t="shared" si="27"/>
        <v>X</v>
      </c>
      <c r="I96" t="str">
        <f t="shared" si="28"/>
        <v>X</v>
      </c>
      <c r="J96" t="str">
        <f t="shared" si="29"/>
        <v>X</v>
      </c>
      <c r="K96" t="str">
        <f t="shared" si="30"/>
        <v>X</v>
      </c>
      <c r="L96" t="str">
        <f t="shared" si="32"/>
        <v>X</v>
      </c>
      <c r="M96" t="str">
        <f t="shared" si="22"/>
        <v>X</v>
      </c>
      <c r="N96" t="str">
        <f t="shared" si="24"/>
        <v>X</v>
      </c>
      <c r="O96" t="str">
        <f t="shared" si="26"/>
        <v>X</v>
      </c>
      <c r="Q96">
        <v>91</v>
      </c>
      <c r="R96" t="str">
        <f t="shared" si="25"/>
        <v>X</v>
      </c>
      <c r="S96" t="str">
        <f t="shared" si="23"/>
        <v>X</v>
      </c>
    </row>
    <row r="97" spans="2:19" x14ac:dyDescent="0.25">
      <c r="B97">
        <v>88</v>
      </c>
      <c r="C97">
        <f>'GASTOS PERSONAL DEL PROYECTO'!F95</f>
        <v>0</v>
      </c>
      <c r="D97">
        <f>'GASTOS PERSONAL DEL PROYECTO'!G95</f>
        <v>0</v>
      </c>
      <c r="E97">
        <f>'GASTOS PERSONAL DEL PROYECTO'!H95</f>
        <v>0</v>
      </c>
      <c r="F97" t="str">
        <f t="shared" si="31"/>
        <v>X</v>
      </c>
      <c r="G97">
        <f>'GASTOS PERSONAL DEL PROYECTO'!I95</f>
        <v>0</v>
      </c>
      <c r="H97" t="str">
        <f t="shared" si="27"/>
        <v>X</v>
      </c>
      <c r="I97" t="str">
        <f t="shared" si="28"/>
        <v>X</v>
      </c>
      <c r="J97" t="str">
        <f t="shared" si="29"/>
        <v>X</v>
      </c>
      <c r="K97" t="str">
        <f t="shared" si="30"/>
        <v>X</v>
      </c>
      <c r="L97" t="str">
        <f t="shared" si="32"/>
        <v>X</v>
      </c>
      <c r="M97" t="str">
        <f t="shared" si="22"/>
        <v>X</v>
      </c>
      <c r="N97" t="str">
        <f t="shared" si="24"/>
        <v>X</v>
      </c>
      <c r="O97" t="str">
        <f t="shared" si="26"/>
        <v>X</v>
      </c>
      <c r="Q97">
        <v>92</v>
      </c>
      <c r="R97" t="str">
        <f t="shared" si="25"/>
        <v>X</v>
      </c>
      <c r="S97" t="str">
        <f t="shared" si="23"/>
        <v>X</v>
      </c>
    </row>
    <row r="98" spans="2:19" x14ac:dyDescent="0.25">
      <c r="B98">
        <v>89</v>
      </c>
      <c r="C98">
        <f>'GASTOS PERSONAL DEL PROYECTO'!F96</f>
        <v>0</v>
      </c>
      <c r="D98">
        <f>'GASTOS PERSONAL DEL PROYECTO'!G96</f>
        <v>0</v>
      </c>
      <c r="E98">
        <f>'GASTOS PERSONAL DEL PROYECTO'!H96</f>
        <v>0</v>
      </c>
      <c r="F98" t="str">
        <f t="shared" si="31"/>
        <v>X</v>
      </c>
      <c r="G98">
        <f>'GASTOS PERSONAL DEL PROYECTO'!I96</f>
        <v>0</v>
      </c>
      <c r="H98" t="str">
        <f t="shared" si="27"/>
        <v>X</v>
      </c>
      <c r="I98" t="str">
        <f t="shared" si="28"/>
        <v>X</v>
      </c>
      <c r="J98" t="str">
        <f t="shared" si="29"/>
        <v>X</v>
      </c>
      <c r="K98" t="str">
        <f t="shared" si="30"/>
        <v>X</v>
      </c>
      <c r="L98" t="str">
        <f t="shared" si="32"/>
        <v>X</v>
      </c>
      <c r="M98" t="str">
        <f t="shared" si="22"/>
        <v>X</v>
      </c>
      <c r="N98" t="str">
        <f t="shared" si="24"/>
        <v>X</v>
      </c>
      <c r="O98" t="str">
        <f t="shared" si="26"/>
        <v>X</v>
      </c>
      <c r="Q98">
        <v>93</v>
      </c>
      <c r="R98" t="str">
        <f t="shared" si="25"/>
        <v>X</v>
      </c>
      <c r="S98" t="str">
        <f t="shared" si="23"/>
        <v>X</v>
      </c>
    </row>
    <row r="99" spans="2:19" x14ac:dyDescent="0.25">
      <c r="B99">
        <v>90</v>
      </c>
      <c r="C99">
        <f>'GASTOS PERSONAL DEL PROYECTO'!F97</f>
        <v>0</v>
      </c>
      <c r="D99">
        <f>'GASTOS PERSONAL DEL PROYECTO'!G97</f>
        <v>0</v>
      </c>
      <c r="E99">
        <f>'GASTOS PERSONAL DEL PROYECTO'!H97</f>
        <v>0</v>
      </c>
      <c r="F99" t="str">
        <f t="shared" si="31"/>
        <v>X</v>
      </c>
      <c r="G99">
        <f>'GASTOS PERSONAL DEL PROYECTO'!I97</f>
        <v>0</v>
      </c>
      <c r="H99" t="str">
        <f t="shared" si="27"/>
        <v>X</v>
      </c>
      <c r="I99" t="str">
        <f t="shared" si="28"/>
        <v>X</v>
      </c>
      <c r="J99" t="str">
        <f t="shared" si="29"/>
        <v>X</v>
      </c>
      <c r="K99" t="str">
        <f t="shared" si="30"/>
        <v>X</v>
      </c>
      <c r="L99" t="str">
        <f t="shared" si="32"/>
        <v>X</v>
      </c>
      <c r="M99" t="str">
        <f t="shared" si="22"/>
        <v>X</v>
      </c>
      <c r="N99" t="str">
        <f t="shared" si="24"/>
        <v>X</v>
      </c>
      <c r="O99" t="str">
        <f t="shared" si="26"/>
        <v>X</v>
      </c>
      <c r="Q99">
        <v>94</v>
      </c>
      <c r="R99" t="str">
        <f t="shared" si="25"/>
        <v>X</v>
      </c>
      <c r="S99" t="str">
        <f t="shared" si="23"/>
        <v>X</v>
      </c>
    </row>
    <row r="100" spans="2:19" x14ac:dyDescent="0.25">
      <c r="B100">
        <v>91</v>
      </c>
      <c r="C100">
        <f>'GASTOS PERSONAL DEL PROYECTO'!F98</f>
        <v>0</v>
      </c>
      <c r="D100">
        <f>'GASTOS PERSONAL DEL PROYECTO'!G98</f>
        <v>0</v>
      </c>
      <c r="E100">
        <f>'GASTOS PERSONAL DEL PROYECTO'!H98</f>
        <v>0</v>
      </c>
      <c r="F100" t="str">
        <f t="shared" si="31"/>
        <v>X</v>
      </c>
      <c r="G100">
        <f>'GASTOS PERSONAL DEL PROYECTO'!I98</f>
        <v>0</v>
      </c>
      <c r="H100" t="str">
        <f t="shared" si="27"/>
        <v>X</v>
      </c>
      <c r="I100" t="str">
        <f t="shared" si="28"/>
        <v>X</v>
      </c>
      <c r="J100" t="str">
        <f t="shared" si="29"/>
        <v>X</v>
      </c>
      <c r="K100" t="str">
        <f t="shared" si="30"/>
        <v>X</v>
      </c>
      <c r="L100" t="str">
        <f t="shared" si="32"/>
        <v>X</v>
      </c>
      <c r="M100" t="str">
        <f t="shared" si="22"/>
        <v>X</v>
      </c>
      <c r="N100" t="str">
        <f t="shared" si="24"/>
        <v>X</v>
      </c>
      <c r="O100" t="str">
        <f t="shared" si="26"/>
        <v>X</v>
      </c>
      <c r="Q100">
        <v>95</v>
      </c>
      <c r="R100" t="str">
        <f t="shared" si="25"/>
        <v>X</v>
      </c>
      <c r="S100" t="str">
        <f t="shared" si="23"/>
        <v>X</v>
      </c>
    </row>
    <row r="101" spans="2:19" x14ac:dyDescent="0.25">
      <c r="B101">
        <v>92</v>
      </c>
      <c r="C101">
        <f>'GASTOS PERSONAL DEL PROYECTO'!F99</f>
        <v>0</v>
      </c>
      <c r="D101">
        <f>'GASTOS PERSONAL DEL PROYECTO'!G99</f>
        <v>0</v>
      </c>
      <c r="E101">
        <f>'GASTOS PERSONAL DEL PROYECTO'!H99</f>
        <v>0</v>
      </c>
      <c r="F101" t="str">
        <f t="shared" si="31"/>
        <v>X</v>
      </c>
      <c r="G101">
        <f>'GASTOS PERSONAL DEL PROYECTO'!I99</f>
        <v>0</v>
      </c>
      <c r="H101" t="str">
        <f t="shared" si="27"/>
        <v>X</v>
      </c>
      <c r="I101" t="str">
        <f t="shared" si="28"/>
        <v>X</v>
      </c>
      <c r="J101" t="str">
        <f t="shared" si="29"/>
        <v>X</v>
      </c>
      <c r="K101" t="str">
        <f t="shared" si="30"/>
        <v>X</v>
      </c>
      <c r="L101" t="str">
        <f t="shared" si="32"/>
        <v>X</v>
      </c>
      <c r="M101" t="str">
        <f t="shared" si="22"/>
        <v>X</v>
      </c>
      <c r="N101" t="str">
        <f t="shared" si="24"/>
        <v>X</v>
      </c>
      <c r="O101" t="str">
        <f t="shared" si="26"/>
        <v>X</v>
      </c>
      <c r="Q101">
        <v>96</v>
      </c>
      <c r="R101" t="str">
        <f t="shared" si="25"/>
        <v>X</v>
      </c>
      <c r="S101" t="str">
        <f t="shared" si="23"/>
        <v>X</v>
      </c>
    </row>
    <row r="102" spans="2:19" x14ac:dyDescent="0.25">
      <c r="B102">
        <v>93</v>
      </c>
      <c r="C102">
        <f>'GASTOS PERSONAL DEL PROYECTO'!F100</f>
        <v>0</v>
      </c>
      <c r="D102">
        <f>'GASTOS PERSONAL DEL PROYECTO'!G100</f>
        <v>0</v>
      </c>
      <c r="E102">
        <f>'GASTOS PERSONAL DEL PROYECTO'!H100</f>
        <v>0</v>
      </c>
      <c r="F102" t="str">
        <f t="shared" si="31"/>
        <v>X</v>
      </c>
      <c r="G102">
        <f>'GASTOS PERSONAL DEL PROYECTO'!I100</f>
        <v>0</v>
      </c>
      <c r="H102" t="str">
        <f t="shared" si="27"/>
        <v>X</v>
      </c>
      <c r="I102" t="str">
        <f t="shared" si="28"/>
        <v>X</v>
      </c>
      <c r="J102" t="str">
        <f t="shared" si="29"/>
        <v>X</v>
      </c>
      <c r="K102" t="str">
        <f t="shared" si="30"/>
        <v>X</v>
      </c>
      <c r="L102" t="str">
        <f t="shared" si="32"/>
        <v>X</v>
      </c>
      <c r="M102" t="str">
        <f t="shared" si="22"/>
        <v>X</v>
      </c>
      <c r="N102" t="str">
        <f t="shared" si="24"/>
        <v>X</v>
      </c>
      <c r="O102" t="str">
        <f t="shared" si="26"/>
        <v>X</v>
      </c>
      <c r="Q102">
        <v>97</v>
      </c>
      <c r="R102" t="str">
        <f t="shared" si="25"/>
        <v>X</v>
      </c>
      <c r="S102" t="str">
        <f t="shared" si="23"/>
        <v>X</v>
      </c>
    </row>
    <row r="103" spans="2:19" x14ac:dyDescent="0.25">
      <c r="B103">
        <v>94</v>
      </c>
      <c r="C103">
        <f>'GASTOS PERSONAL DEL PROYECTO'!F101</f>
        <v>0</v>
      </c>
      <c r="D103">
        <f>'GASTOS PERSONAL DEL PROYECTO'!G101</f>
        <v>0</v>
      </c>
      <c r="E103">
        <f>'GASTOS PERSONAL DEL PROYECTO'!H101</f>
        <v>0</v>
      </c>
      <c r="F103" t="str">
        <f t="shared" si="31"/>
        <v>X</v>
      </c>
      <c r="G103">
        <f>'GASTOS PERSONAL DEL PROYECTO'!I101</f>
        <v>0</v>
      </c>
      <c r="H103" t="str">
        <f t="shared" si="27"/>
        <v>X</v>
      </c>
      <c r="I103" t="str">
        <f t="shared" si="28"/>
        <v>X</v>
      </c>
      <c r="J103" t="str">
        <f t="shared" si="29"/>
        <v>X</v>
      </c>
      <c r="K103" t="str">
        <f t="shared" si="30"/>
        <v>X</v>
      </c>
      <c r="L103" t="str">
        <f t="shared" si="32"/>
        <v>X</v>
      </c>
      <c r="M103" t="str">
        <f t="shared" si="22"/>
        <v>X</v>
      </c>
      <c r="N103" t="str">
        <f t="shared" si="24"/>
        <v>X</v>
      </c>
      <c r="O103" t="str">
        <f t="shared" si="26"/>
        <v>X</v>
      </c>
      <c r="Q103">
        <v>98</v>
      </c>
      <c r="R103" t="str">
        <f t="shared" si="25"/>
        <v>X</v>
      </c>
      <c r="S103" t="str">
        <f t="shared" si="23"/>
        <v>X</v>
      </c>
    </row>
    <row r="104" spans="2:19" x14ac:dyDescent="0.25">
      <c r="B104">
        <v>95</v>
      </c>
      <c r="C104">
        <f>'GASTOS PERSONAL DEL PROYECTO'!F102</f>
        <v>0</v>
      </c>
      <c r="D104">
        <f>'GASTOS PERSONAL DEL PROYECTO'!G102</f>
        <v>0</v>
      </c>
      <c r="E104">
        <f>'GASTOS PERSONAL DEL PROYECTO'!H102</f>
        <v>0</v>
      </c>
      <c r="F104" t="str">
        <f t="shared" si="31"/>
        <v>X</v>
      </c>
      <c r="G104">
        <f>'GASTOS PERSONAL DEL PROYECTO'!I102</f>
        <v>0</v>
      </c>
      <c r="H104" t="str">
        <f t="shared" si="27"/>
        <v>X</v>
      </c>
      <c r="I104" t="str">
        <f t="shared" si="28"/>
        <v>X</v>
      </c>
      <c r="J104" t="str">
        <f t="shared" si="29"/>
        <v>X</v>
      </c>
      <c r="K104" t="str">
        <f t="shared" si="30"/>
        <v>X</v>
      </c>
      <c r="L104" t="str">
        <f t="shared" si="32"/>
        <v>X</v>
      </c>
      <c r="M104" t="str">
        <f t="shared" si="22"/>
        <v>X</v>
      </c>
      <c r="N104" t="str">
        <f t="shared" si="24"/>
        <v>X</v>
      </c>
      <c r="O104" t="str">
        <f t="shared" si="26"/>
        <v>X</v>
      </c>
      <c r="Q104">
        <v>99</v>
      </c>
      <c r="R104" t="str">
        <f t="shared" si="25"/>
        <v>X</v>
      </c>
      <c r="S104" t="str">
        <f t="shared" si="23"/>
        <v>X</v>
      </c>
    </row>
    <row r="105" spans="2:19" x14ac:dyDescent="0.25">
      <c r="B105">
        <v>96</v>
      </c>
      <c r="C105">
        <f>'GASTOS PERSONAL DEL PROYECTO'!F103</f>
        <v>0</v>
      </c>
      <c r="D105">
        <f>'GASTOS PERSONAL DEL PROYECTO'!G103</f>
        <v>0</v>
      </c>
      <c r="E105">
        <f>'GASTOS PERSONAL DEL PROYECTO'!H103</f>
        <v>0</v>
      </c>
      <c r="F105" t="str">
        <f t="shared" si="31"/>
        <v>X</v>
      </c>
      <c r="G105">
        <f>'GASTOS PERSONAL DEL PROYECTO'!I103</f>
        <v>0</v>
      </c>
      <c r="H105" t="str">
        <f t="shared" si="27"/>
        <v>X</v>
      </c>
      <c r="I105" t="str">
        <f t="shared" si="28"/>
        <v>X</v>
      </c>
      <c r="J105" t="str">
        <f t="shared" si="29"/>
        <v>X</v>
      </c>
      <c r="K105" t="str">
        <f t="shared" si="30"/>
        <v>X</v>
      </c>
      <c r="L105" t="str">
        <f t="shared" si="32"/>
        <v>X</v>
      </c>
      <c r="M105" t="str">
        <f t="shared" si="22"/>
        <v>X</v>
      </c>
      <c r="N105" t="str">
        <f t="shared" si="24"/>
        <v>X</v>
      </c>
      <c r="O105" t="str">
        <f t="shared" si="26"/>
        <v>X</v>
      </c>
      <c r="Q105">
        <v>100</v>
      </c>
      <c r="R105" t="str">
        <f t="shared" si="25"/>
        <v>X</v>
      </c>
      <c r="S105" t="str">
        <f t="shared" si="23"/>
        <v>X</v>
      </c>
    </row>
    <row r="106" spans="2:19" x14ac:dyDescent="0.25">
      <c r="B106">
        <v>97</v>
      </c>
      <c r="C106">
        <f>'GASTOS PERSONAL DEL PROYECTO'!F104</f>
        <v>0</v>
      </c>
      <c r="D106">
        <f>'GASTOS PERSONAL DEL PROYECTO'!G104</f>
        <v>0</v>
      </c>
      <c r="E106">
        <f>'GASTOS PERSONAL DEL PROYECTO'!H104</f>
        <v>0</v>
      </c>
      <c r="F106" t="str">
        <f t="shared" si="31"/>
        <v>X</v>
      </c>
      <c r="G106">
        <f>'GASTOS PERSONAL DEL PROYECTO'!I104</f>
        <v>0</v>
      </c>
      <c r="H106" t="str">
        <f t="shared" si="27"/>
        <v>X</v>
      </c>
      <c r="I106" t="str">
        <f t="shared" si="28"/>
        <v>X</v>
      </c>
      <c r="J106" t="str">
        <f t="shared" si="29"/>
        <v>X</v>
      </c>
      <c r="K106" t="str">
        <f t="shared" si="30"/>
        <v>X</v>
      </c>
      <c r="L106" t="str">
        <f t="shared" si="32"/>
        <v>X</v>
      </c>
      <c r="M106" t="str">
        <f t="shared" si="22"/>
        <v>X</v>
      </c>
      <c r="N106" t="str">
        <f t="shared" si="24"/>
        <v>X</v>
      </c>
      <c r="O106" t="str">
        <f t="shared" si="26"/>
        <v>X</v>
      </c>
      <c r="Q106">
        <v>101</v>
      </c>
      <c r="R106" t="str">
        <f t="shared" si="25"/>
        <v>X</v>
      </c>
      <c r="S106" t="str">
        <f t="shared" si="23"/>
        <v>X</v>
      </c>
    </row>
    <row r="107" spans="2:19" x14ac:dyDescent="0.25">
      <c r="B107">
        <v>98</v>
      </c>
      <c r="C107">
        <f>'GASTOS PERSONAL DEL PROYECTO'!F105</f>
        <v>0</v>
      </c>
      <c r="D107">
        <f>'GASTOS PERSONAL DEL PROYECTO'!G105</f>
        <v>0</v>
      </c>
      <c r="E107">
        <f>'GASTOS PERSONAL DEL PROYECTO'!H105</f>
        <v>0</v>
      </c>
      <c r="F107" t="str">
        <f t="shared" si="31"/>
        <v>X</v>
      </c>
      <c r="G107">
        <f>'GASTOS PERSONAL DEL PROYECTO'!I105</f>
        <v>0</v>
      </c>
      <c r="H107" t="str">
        <f t="shared" si="27"/>
        <v>X</v>
      </c>
      <c r="I107" t="str">
        <f t="shared" si="28"/>
        <v>X</v>
      </c>
      <c r="J107" t="str">
        <f t="shared" si="29"/>
        <v>X</v>
      </c>
      <c r="K107" t="str">
        <f t="shared" si="30"/>
        <v>X</v>
      </c>
      <c r="L107" t="str">
        <f t="shared" si="32"/>
        <v>X</v>
      </c>
      <c r="M107" t="str">
        <f t="shared" si="22"/>
        <v>X</v>
      </c>
      <c r="N107" t="str">
        <f t="shared" si="24"/>
        <v>X</v>
      </c>
      <c r="O107" t="str">
        <f t="shared" si="26"/>
        <v>X</v>
      </c>
      <c r="Q107">
        <v>102</v>
      </c>
      <c r="R107" t="str">
        <f t="shared" si="25"/>
        <v>X</v>
      </c>
      <c r="S107" t="str">
        <f t="shared" si="23"/>
        <v>X</v>
      </c>
    </row>
    <row r="108" spans="2:19" x14ac:dyDescent="0.25">
      <c r="B108">
        <v>99</v>
      </c>
      <c r="C108">
        <f>'GASTOS PERSONAL DEL PROYECTO'!F106</f>
        <v>0</v>
      </c>
      <c r="D108">
        <f>'GASTOS PERSONAL DEL PROYECTO'!G106</f>
        <v>0</v>
      </c>
      <c r="E108">
        <f>'GASTOS PERSONAL DEL PROYECTO'!H106</f>
        <v>0</v>
      </c>
      <c r="F108" t="str">
        <f t="shared" si="31"/>
        <v>X</v>
      </c>
      <c r="G108">
        <f>'GASTOS PERSONAL DEL PROYECTO'!I106</f>
        <v>0</v>
      </c>
      <c r="H108" t="str">
        <f t="shared" si="27"/>
        <v>X</v>
      </c>
      <c r="I108" t="str">
        <f t="shared" si="28"/>
        <v>X</v>
      </c>
      <c r="J108" t="str">
        <f t="shared" si="29"/>
        <v>X</v>
      </c>
      <c r="K108" t="str">
        <f t="shared" si="30"/>
        <v>X</v>
      </c>
      <c r="L108" t="str">
        <f t="shared" si="32"/>
        <v>X</v>
      </c>
      <c r="M108" t="str">
        <f t="shared" si="22"/>
        <v>X</v>
      </c>
      <c r="N108" t="str">
        <f t="shared" si="24"/>
        <v>X</v>
      </c>
      <c r="O108" t="str">
        <f t="shared" si="26"/>
        <v>X</v>
      </c>
      <c r="Q108">
        <v>103</v>
      </c>
      <c r="R108" t="str">
        <f t="shared" si="25"/>
        <v>X</v>
      </c>
      <c r="S108" t="str">
        <f t="shared" si="23"/>
        <v>X</v>
      </c>
    </row>
    <row r="109" spans="2:19" x14ac:dyDescent="0.25">
      <c r="B109">
        <v>100</v>
      </c>
      <c r="C109">
        <f>'GASTOS PERSONAL DEL PROYECTO'!F107</f>
        <v>0</v>
      </c>
      <c r="D109">
        <f>'GASTOS PERSONAL DEL PROYECTO'!G107</f>
        <v>0</v>
      </c>
      <c r="E109">
        <f>'GASTOS PERSONAL DEL PROYECTO'!H107</f>
        <v>0</v>
      </c>
      <c r="F109" t="str">
        <f t="shared" si="31"/>
        <v>X</v>
      </c>
      <c r="G109">
        <f>'GASTOS PERSONAL DEL PROYECTO'!I107</f>
        <v>0</v>
      </c>
      <c r="H109" t="str">
        <f t="shared" si="27"/>
        <v>X</v>
      </c>
      <c r="I109" t="str">
        <f t="shared" si="28"/>
        <v>X</v>
      </c>
      <c r="J109" t="str">
        <f t="shared" si="29"/>
        <v>X</v>
      </c>
      <c r="K109" t="str">
        <f t="shared" si="30"/>
        <v>X</v>
      </c>
      <c r="L109" t="str">
        <f t="shared" si="32"/>
        <v>X</v>
      </c>
      <c r="M109" t="str">
        <f t="shared" si="22"/>
        <v>X</v>
      </c>
      <c r="N109" t="str">
        <f t="shared" si="24"/>
        <v>X</v>
      </c>
      <c r="O109" t="str">
        <f t="shared" si="26"/>
        <v>X</v>
      </c>
      <c r="Q109">
        <v>104</v>
      </c>
      <c r="R109" t="str">
        <f t="shared" si="25"/>
        <v>X</v>
      </c>
      <c r="S109" t="str">
        <f t="shared" si="23"/>
        <v>X</v>
      </c>
    </row>
    <row r="110" spans="2:19" x14ac:dyDescent="0.25">
      <c r="B110">
        <v>101</v>
      </c>
      <c r="C110">
        <f>'GASTOS PERSONAL DEL PROYECTO'!F108</f>
        <v>0</v>
      </c>
      <c r="D110">
        <f>'GASTOS PERSONAL DEL PROYECTO'!G108</f>
        <v>0</v>
      </c>
      <c r="E110">
        <f>'GASTOS PERSONAL DEL PROYECTO'!H108</f>
        <v>0</v>
      </c>
      <c r="F110" t="str">
        <f t="shared" si="31"/>
        <v>X</v>
      </c>
      <c r="G110">
        <f>'GASTOS PERSONAL DEL PROYECTO'!I108</f>
        <v>0</v>
      </c>
      <c r="H110" t="str">
        <f t="shared" si="27"/>
        <v>X</v>
      </c>
      <c r="I110" t="str">
        <f t="shared" si="28"/>
        <v>X</v>
      </c>
      <c r="J110" t="str">
        <f t="shared" si="29"/>
        <v>X</v>
      </c>
      <c r="K110" t="str">
        <f t="shared" si="30"/>
        <v>X</v>
      </c>
      <c r="L110" t="str">
        <f t="shared" si="32"/>
        <v>X</v>
      </c>
      <c r="M110" t="str">
        <f t="shared" si="22"/>
        <v>X</v>
      </c>
      <c r="N110" t="str">
        <f t="shared" si="24"/>
        <v>X</v>
      </c>
      <c r="O110" t="str">
        <f t="shared" si="26"/>
        <v>X</v>
      </c>
      <c r="Q110">
        <v>105</v>
      </c>
      <c r="R110" t="str">
        <f t="shared" si="25"/>
        <v>X</v>
      </c>
      <c r="S110" t="str">
        <f t="shared" si="23"/>
        <v>X</v>
      </c>
    </row>
    <row r="111" spans="2:19" x14ac:dyDescent="0.25">
      <c r="B111">
        <v>102</v>
      </c>
      <c r="C111">
        <f>'GASTOS PERSONAL DEL PROYECTO'!F109</f>
        <v>0</v>
      </c>
      <c r="D111">
        <f>'GASTOS PERSONAL DEL PROYECTO'!G109</f>
        <v>0</v>
      </c>
      <c r="E111">
        <f>'GASTOS PERSONAL DEL PROYECTO'!H109</f>
        <v>0</v>
      </c>
      <c r="F111" t="str">
        <f t="shared" si="31"/>
        <v>X</v>
      </c>
      <c r="G111">
        <f>'GASTOS PERSONAL DEL PROYECTO'!I109</f>
        <v>0</v>
      </c>
      <c r="H111" t="str">
        <f t="shared" si="27"/>
        <v>X</v>
      </c>
      <c r="I111" t="str">
        <f t="shared" si="28"/>
        <v>X</v>
      </c>
      <c r="J111" t="str">
        <f t="shared" si="29"/>
        <v>X</v>
      </c>
      <c r="K111" t="str">
        <f t="shared" si="30"/>
        <v>X</v>
      </c>
      <c r="L111" t="str">
        <f t="shared" si="32"/>
        <v>X</v>
      </c>
      <c r="M111" t="str">
        <f t="shared" si="22"/>
        <v>X</v>
      </c>
      <c r="N111" t="str">
        <f t="shared" si="24"/>
        <v>X</v>
      </c>
      <c r="O111" t="str">
        <f t="shared" si="26"/>
        <v>X</v>
      </c>
      <c r="Q111">
        <v>106</v>
      </c>
      <c r="R111" t="str">
        <f t="shared" si="25"/>
        <v>X</v>
      </c>
      <c r="S111" t="str">
        <f t="shared" si="23"/>
        <v>X</v>
      </c>
    </row>
    <row r="112" spans="2:19" x14ac:dyDescent="0.25">
      <c r="B112">
        <v>103</v>
      </c>
      <c r="C112">
        <f>'GASTOS PERSONAL DEL PROYECTO'!F110</f>
        <v>0</v>
      </c>
      <c r="D112">
        <f>'GASTOS PERSONAL DEL PROYECTO'!G110</f>
        <v>0</v>
      </c>
      <c r="E112">
        <f>'GASTOS PERSONAL DEL PROYECTO'!H110</f>
        <v>0</v>
      </c>
      <c r="F112" t="str">
        <f t="shared" si="31"/>
        <v>X</v>
      </c>
      <c r="G112">
        <f>'GASTOS PERSONAL DEL PROYECTO'!I110</f>
        <v>0</v>
      </c>
      <c r="H112" t="str">
        <f t="shared" si="27"/>
        <v>X</v>
      </c>
      <c r="I112" t="str">
        <f t="shared" si="28"/>
        <v>X</v>
      </c>
      <c r="J112" t="str">
        <f t="shared" si="29"/>
        <v>X</v>
      </c>
      <c r="K112" t="str">
        <f t="shared" si="30"/>
        <v>X</v>
      </c>
      <c r="L112" t="str">
        <f t="shared" si="32"/>
        <v>X</v>
      </c>
      <c r="M112" t="str">
        <f t="shared" si="22"/>
        <v>X</v>
      </c>
      <c r="N112" t="str">
        <f t="shared" si="24"/>
        <v>X</v>
      </c>
      <c r="O112" t="str">
        <f t="shared" si="26"/>
        <v>X</v>
      </c>
      <c r="Q112">
        <v>107</v>
      </c>
      <c r="R112" t="str">
        <f t="shared" si="25"/>
        <v>X</v>
      </c>
      <c r="S112" t="str">
        <f t="shared" si="23"/>
        <v>X</v>
      </c>
    </row>
    <row r="113" spans="2:19" x14ac:dyDescent="0.25">
      <c r="B113">
        <v>104</v>
      </c>
      <c r="C113">
        <f>'GASTOS PERSONAL DEL PROYECTO'!F111</f>
        <v>0</v>
      </c>
      <c r="D113">
        <f>'GASTOS PERSONAL DEL PROYECTO'!G111</f>
        <v>0</v>
      </c>
      <c r="E113">
        <f>'GASTOS PERSONAL DEL PROYECTO'!H111</f>
        <v>0</v>
      </c>
      <c r="F113" t="str">
        <f t="shared" si="31"/>
        <v>X</v>
      </c>
      <c r="G113">
        <f>'GASTOS PERSONAL DEL PROYECTO'!I111</f>
        <v>0</v>
      </c>
      <c r="H113" t="str">
        <f t="shared" si="27"/>
        <v>X</v>
      </c>
      <c r="I113" t="str">
        <f t="shared" si="28"/>
        <v>X</v>
      </c>
      <c r="J113" t="str">
        <f t="shared" si="29"/>
        <v>X</v>
      </c>
      <c r="K113" t="str">
        <f t="shared" si="30"/>
        <v>X</v>
      </c>
      <c r="L113" t="str">
        <f t="shared" si="32"/>
        <v>X</v>
      </c>
      <c r="M113" t="str">
        <f t="shared" si="22"/>
        <v>X</v>
      </c>
      <c r="N113" t="str">
        <f t="shared" si="24"/>
        <v>X</v>
      </c>
      <c r="O113" t="str">
        <f t="shared" si="26"/>
        <v>X</v>
      </c>
      <c r="Q113">
        <v>108</v>
      </c>
      <c r="R113" t="str">
        <f t="shared" si="25"/>
        <v>X</v>
      </c>
      <c r="S113" t="str">
        <f t="shared" si="23"/>
        <v>X</v>
      </c>
    </row>
    <row r="114" spans="2:19" x14ac:dyDescent="0.25">
      <c r="B114">
        <v>105</v>
      </c>
      <c r="C114">
        <f>'GASTOS PERSONAL DEL PROYECTO'!F112</f>
        <v>0</v>
      </c>
      <c r="D114">
        <f>'GASTOS PERSONAL DEL PROYECTO'!G112</f>
        <v>0</v>
      </c>
      <c r="E114">
        <f>'GASTOS PERSONAL DEL PROYECTO'!H112</f>
        <v>0</v>
      </c>
      <c r="F114" t="str">
        <f t="shared" si="31"/>
        <v>X</v>
      </c>
      <c r="G114">
        <f>'GASTOS PERSONAL DEL PROYECTO'!I112</f>
        <v>0</v>
      </c>
      <c r="H114" t="str">
        <f t="shared" si="27"/>
        <v>X</v>
      </c>
      <c r="I114" t="str">
        <f t="shared" si="28"/>
        <v>X</v>
      </c>
      <c r="J114" t="str">
        <f t="shared" si="29"/>
        <v>X</v>
      </c>
      <c r="K114" t="str">
        <f t="shared" si="30"/>
        <v>X</v>
      </c>
      <c r="L114" t="str">
        <f t="shared" si="32"/>
        <v>X</v>
      </c>
      <c r="M114" t="str">
        <f t="shared" si="22"/>
        <v>X</v>
      </c>
      <c r="N114" t="str">
        <f t="shared" si="24"/>
        <v>X</v>
      </c>
      <c r="O114" t="str">
        <f t="shared" si="26"/>
        <v>X</v>
      </c>
      <c r="Q114">
        <v>109</v>
      </c>
      <c r="R114" t="str">
        <f t="shared" si="25"/>
        <v>X</v>
      </c>
      <c r="S114" t="str">
        <f t="shared" si="23"/>
        <v>X</v>
      </c>
    </row>
    <row r="115" spans="2:19" x14ac:dyDescent="0.25">
      <c r="B115">
        <v>106</v>
      </c>
      <c r="C115">
        <f>'GASTOS PERSONAL DEL PROYECTO'!F113</f>
        <v>0</v>
      </c>
      <c r="D115">
        <f>'GASTOS PERSONAL DEL PROYECTO'!G113</f>
        <v>0</v>
      </c>
      <c r="E115">
        <f>'GASTOS PERSONAL DEL PROYECTO'!H113</f>
        <v>0</v>
      </c>
      <c r="F115" t="str">
        <f t="shared" si="31"/>
        <v>X</v>
      </c>
      <c r="G115">
        <f>'GASTOS PERSONAL DEL PROYECTO'!I113</f>
        <v>0</v>
      </c>
      <c r="H115" t="str">
        <f t="shared" si="27"/>
        <v>X</v>
      </c>
      <c r="I115" t="str">
        <f t="shared" si="28"/>
        <v>X</v>
      </c>
      <c r="J115" t="str">
        <f t="shared" si="29"/>
        <v>X</v>
      </c>
      <c r="K115" t="str">
        <f t="shared" si="30"/>
        <v>X</v>
      </c>
      <c r="L115" t="str">
        <f t="shared" si="32"/>
        <v>X</v>
      </c>
      <c r="M115" t="str">
        <f t="shared" si="22"/>
        <v>X</v>
      </c>
      <c r="N115" t="str">
        <f t="shared" si="24"/>
        <v>X</v>
      </c>
      <c r="O115" t="str">
        <f t="shared" si="26"/>
        <v>X</v>
      </c>
      <c r="Q115">
        <v>110</v>
      </c>
      <c r="R115" t="str">
        <f t="shared" si="25"/>
        <v>X</v>
      </c>
      <c r="S115" t="str">
        <f t="shared" si="23"/>
        <v>X</v>
      </c>
    </row>
    <row r="116" spans="2:19" x14ac:dyDescent="0.25">
      <c r="B116">
        <v>107</v>
      </c>
      <c r="C116">
        <f>'GASTOS PERSONAL DEL PROYECTO'!F114</f>
        <v>0</v>
      </c>
      <c r="D116">
        <f>'GASTOS PERSONAL DEL PROYECTO'!G114</f>
        <v>0</v>
      </c>
      <c r="E116">
        <f>'GASTOS PERSONAL DEL PROYECTO'!H114</f>
        <v>0</v>
      </c>
      <c r="F116" t="str">
        <f t="shared" si="31"/>
        <v>X</v>
      </c>
      <c r="G116">
        <f>'GASTOS PERSONAL DEL PROYECTO'!I114</f>
        <v>0</v>
      </c>
      <c r="H116" t="str">
        <f t="shared" si="27"/>
        <v>X</v>
      </c>
      <c r="I116" t="str">
        <f t="shared" si="28"/>
        <v>X</v>
      </c>
      <c r="J116" t="str">
        <f t="shared" si="29"/>
        <v>X</v>
      </c>
      <c r="K116" t="str">
        <f t="shared" si="30"/>
        <v>X</v>
      </c>
      <c r="L116" t="str">
        <f t="shared" si="32"/>
        <v>X</v>
      </c>
      <c r="M116" t="str">
        <f t="shared" si="22"/>
        <v>X</v>
      </c>
      <c r="N116" t="str">
        <f t="shared" si="24"/>
        <v>X</v>
      </c>
      <c r="O116" t="str">
        <f t="shared" si="26"/>
        <v>X</v>
      </c>
      <c r="Q116">
        <v>111</v>
      </c>
      <c r="R116" t="str">
        <f t="shared" si="25"/>
        <v>X</v>
      </c>
      <c r="S116" t="str">
        <f t="shared" si="23"/>
        <v>X</v>
      </c>
    </row>
    <row r="117" spans="2:19" x14ac:dyDescent="0.25">
      <c r="B117">
        <v>108</v>
      </c>
      <c r="C117">
        <f>'GASTOS PERSONAL DEL PROYECTO'!F115</f>
        <v>0</v>
      </c>
      <c r="D117">
        <f>'GASTOS PERSONAL DEL PROYECTO'!G115</f>
        <v>0</v>
      </c>
      <c r="E117">
        <f>'GASTOS PERSONAL DEL PROYECTO'!H115</f>
        <v>0</v>
      </c>
      <c r="F117" t="str">
        <f t="shared" si="31"/>
        <v>X</v>
      </c>
      <c r="G117">
        <f>'GASTOS PERSONAL DEL PROYECTO'!I115</f>
        <v>0</v>
      </c>
      <c r="H117" t="str">
        <f t="shared" si="27"/>
        <v>X</v>
      </c>
      <c r="I117" t="str">
        <f t="shared" si="28"/>
        <v>X</v>
      </c>
      <c r="J117" t="str">
        <f t="shared" si="29"/>
        <v>X</v>
      </c>
      <c r="K117" t="str">
        <f t="shared" si="30"/>
        <v>X</v>
      </c>
      <c r="L117" t="str">
        <f t="shared" si="32"/>
        <v>X</v>
      </c>
      <c r="M117" t="str">
        <f t="shared" si="22"/>
        <v>X</v>
      </c>
      <c r="N117" t="str">
        <f t="shared" si="24"/>
        <v>X</v>
      </c>
      <c r="O117" t="str">
        <f t="shared" si="26"/>
        <v>X</v>
      </c>
      <c r="Q117">
        <v>112</v>
      </c>
      <c r="R117" t="str">
        <f t="shared" si="25"/>
        <v>X</v>
      </c>
      <c r="S117" t="str">
        <f t="shared" si="23"/>
        <v>X</v>
      </c>
    </row>
    <row r="118" spans="2:19" x14ac:dyDescent="0.25">
      <c r="B118">
        <v>109</v>
      </c>
      <c r="C118">
        <f>'GASTOS PERSONAL DEL PROYECTO'!F116</f>
        <v>0</v>
      </c>
      <c r="D118">
        <f>'GASTOS PERSONAL DEL PROYECTO'!G116</f>
        <v>0</v>
      </c>
      <c r="E118">
        <f>'GASTOS PERSONAL DEL PROYECTO'!H116</f>
        <v>0</v>
      </c>
      <c r="F118" t="str">
        <f t="shared" si="31"/>
        <v>X</v>
      </c>
      <c r="G118">
        <f>'GASTOS PERSONAL DEL PROYECTO'!I116</f>
        <v>0</v>
      </c>
      <c r="H118" t="str">
        <f t="shared" si="27"/>
        <v>X</v>
      </c>
      <c r="I118" t="str">
        <f t="shared" si="28"/>
        <v>X</v>
      </c>
      <c r="J118" t="str">
        <f t="shared" si="29"/>
        <v>X</v>
      </c>
      <c r="K118" t="str">
        <f t="shared" si="30"/>
        <v>X</v>
      </c>
      <c r="L118" t="str">
        <f t="shared" si="32"/>
        <v>X</v>
      </c>
      <c r="M118" t="str">
        <f t="shared" si="22"/>
        <v>X</v>
      </c>
      <c r="N118" t="str">
        <f t="shared" si="24"/>
        <v>X</v>
      </c>
      <c r="O118" t="str">
        <f t="shared" si="26"/>
        <v>X</v>
      </c>
      <c r="Q118">
        <v>113</v>
      </c>
      <c r="R118" t="str">
        <f t="shared" si="25"/>
        <v>X</v>
      </c>
      <c r="S118" t="str">
        <f t="shared" si="23"/>
        <v>X</v>
      </c>
    </row>
    <row r="119" spans="2:19" x14ac:dyDescent="0.25">
      <c r="B119">
        <v>110</v>
      </c>
      <c r="C119">
        <f>'GASTOS PERSONAL DEL PROYECTO'!F117</f>
        <v>0</v>
      </c>
      <c r="D119">
        <f>'GASTOS PERSONAL DEL PROYECTO'!G117</f>
        <v>0</v>
      </c>
      <c r="E119">
        <f>'GASTOS PERSONAL DEL PROYECTO'!H117</f>
        <v>0</v>
      </c>
      <c r="F119" t="str">
        <f t="shared" si="31"/>
        <v>X</v>
      </c>
      <c r="G119">
        <f>'GASTOS PERSONAL DEL PROYECTO'!I117</f>
        <v>0</v>
      </c>
      <c r="H119" t="str">
        <f t="shared" si="27"/>
        <v>X</v>
      </c>
      <c r="I119" t="str">
        <f t="shared" si="28"/>
        <v>X</v>
      </c>
      <c r="J119" t="str">
        <f t="shared" si="29"/>
        <v>X</v>
      </c>
      <c r="K119" t="str">
        <f t="shared" si="30"/>
        <v>X</v>
      </c>
      <c r="L119" t="str">
        <f t="shared" si="32"/>
        <v>X</v>
      </c>
      <c r="M119" t="str">
        <f t="shared" si="22"/>
        <v>X</v>
      </c>
      <c r="N119" t="str">
        <f t="shared" si="24"/>
        <v>X</v>
      </c>
      <c r="O119" t="str">
        <f t="shared" si="26"/>
        <v>X</v>
      </c>
      <c r="Q119">
        <v>114</v>
      </c>
      <c r="R119" t="str">
        <f t="shared" si="25"/>
        <v>X</v>
      </c>
      <c r="S119" t="str">
        <f t="shared" si="23"/>
        <v>X</v>
      </c>
    </row>
    <row r="120" spans="2:19" x14ac:dyDescent="0.25">
      <c r="B120">
        <v>111</v>
      </c>
      <c r="C120">
        <f>'GASTOS PERSONAL DEL PROYECTO'!F118</f>
        <v>0</v>
      </c>
      <c r="D120">
        <f>'GASTOS PERSONAL DEL PROYECTO'!G118</f>
        <v>0</v>
      </c>
      <c r="E120">
        <f>'GASTOS PERSONAL DEL PROYECTO'!H118</f>
        <v>0</v>
      </c>
      <c r="F120" t="str">
        <f t="shared" si="31"/>
        <v>X</v>
      </c>
      <c r="G120">
        <f>'GASTOS PERSONAL DEL PROYECTO'!I118</f>
        <v>0</v>
      </c>
      <c r="H120" t="str">
        <f t="shared" si="27"/>
        <v>X</v>
      </c>
      <c r="I120" t="str">
        <f t="shared" si="28"/>
        <v>X</v>
      </c>
      <c r="J120" t="str">
        <f t="shared" si="29"/>
        <v>X</v>
      </c>
      <c r="K120" t="str">
        <f t="shared" si="30"/>
        <v>X</v>
      </c>
      <c r="L120" t="str">
        <f t="shared" si="32"/>
        <v>X</v>
      </c>
      <c r="M120" t="str">
        <f t="shared" si="22"/>
        <v>X</v>
      </c>
      <c r="N120" t="str">
        <f t="shared" si="24"/>
        <v>X</v>
      </c>
      <c r="O120" t="str">
        <f t="shared" si="26"/>
        <v>X</v>
      </c>
      <c r="Q120">
        <v>115</v>
      </c>
      <c r="R120" t="str">
        <f t="shared" si="25"/>
        <v>X</v>
      </c>
      <c r="S120" t="str">
        <f t="shared" si="23"/>
        <v>X</v>
      </c>
    </row>
    <row r="121" spans="2:19" x14ac:dyDescent="0.25">
      <c r="B121">
        <v>112</v>
      </c>
      <c r="C121">
        <f>'GASTOS PERSONAL DEL PROYECTO'!F119</f>
        <v>0</v>
      </c>
      <c r="D121">
        <f>'GASTOS PERSONAL DEL PROYECTO'!G119</f>
        <v>0</v>
      </c>
      <c r="E121">
        <f>'GASTOS PERSONAL DEL PROYECTO'!H119</f>
        <v>0</v>
      </c>
      <c r="F121" t="str">
        <f t="shared" si="31"/>
        <v>X</v>
      </c>
      <c r="G121">
        <f>'GASTOS PERSONAL DEL PROYECTO'!I119</f>
        <v>0</v>
      </c>
      <c r="H121" t="str">
        <f t="shared" si="27"/>
        <v>X</v>
      </c>
      <c r="I121" t="str">
        <f t="shared" si="28"/>
        <v>X</v>
      </c>
      <c r="J121" t="str">
        <f t="shared" si="29"/>
        <v>X</v>
      </c>
      <c r="K121" t="str">
        <f t="shared" si="30"/>
        <v>X</v>
      </c>
      <c r="L121" t="str">
        <f t="shared" si="32"/>
        <v>X</v>
      </c>
      <c r="M121" t="str">
        <f t="shared" si="22"/>
        <v>X</v>
      </c>
      <c r="N121" t="str">
        <f t="shared" si="24"/>
        <v>X</v>
      </c>
      <c r="O121" t="str">
        <f t="shared" si="26"/>
        <v>X</v>
      </c>
      <c r="Q121">
        <v>116</v>
      </c>
      <c r="R121" t="str">
        <f t="shared" si="25"/>
        <v>X</v>
      </c>
      <c r="S121" t="str">
        <f t="shared" si="23"/>
        <v>X</v>
      </c>
    </row>
    <row r="122" spans="2:19" x14ac:dyDescent="0.25">
      <c r="B122">
        <v>113</v>
      </c>
      <c r="C122">
        <f>'GASTOS PERSONAL DEL PROYECTO'!F120</f>
        <v>0</v>
      </c>
      <c r="D122">
        <f>'GASTOS PERSONAL DEL PROYECTO'!G120</f>
        <v>0</v>
      </c>
      <c r="E122">
        <f>'GASTOS PERSONAL DEL PROYECTO'!H120</f>
        <v>0</v>
      </c>
      <c r="F122" t="str">
        <f t="shared" si="31"/>
        <v>X</v>
      </c>
      <c r="G122">
        <f>'GASTOS PERSONAL DEL PROYECTO'!I120</f>
        <v>0</v>
      </c>
      <c r="H122" t="str">
        <f t="shared" si="27"/>
        <v>X</v>
      </c>
      <c r="I122" t="str">
        <f t="shared" si="28"/>
        <v>X</v>
      </c>
      <c r="J122" t="str">
        <f t="shared" si="29"/>
        <v>X</v>
      </c>
      <c r="K122" t="str">
        <f t="shared" si="30"/>
        <v>X</v>
      </c>
      <c r="L122" t="str">
        <f t="shared" si="32"/>
        <v>X</v>
      </c>
      <c r="M122" t="str">
        <f t="shared" si="22"/>
        <v>X</v>
      </c>
      <c r="N122" t="str">
        <f t="shared" si="24"/>
        <v>X</v>
      </c>
      <c r="O122" t="str">
        <f t="shared" si="26"/>
        <v>X</v>
      </c>
      <c r="Q122">
        <v>117</v>
      </c>
      <c r="R122" t="str">
        <f t="shared" si="25"/>
        <v>X</v>
      </c>
      <c r="S122" t="str">
        <f t="shared" si="23"/>
        <v>X</v>
      </c>
    </row>
    <row r="123" spans="2:19" x14ac:dyDescent="0.25">
      <c r="B123">
        <v>114</v>
      </c>
      <c r="C123">
        <f>'GASTOS PERSONAL DEL PROYECTO'!F121</f>
        <v>0</v>
      </c>
      <c r="D123">
        <f>'GASTOS PERSONAL DEL PROYECTO'!G121</f>
        <v>0</v>
      </c>
      <c r="E123">
        <f>'GASTOS PERSONAL DEL PROYECTO'!H121</f>
        <v>0</v>
      </c>
      <c r="F123" t="str">
        <f t="shared" si="31"/>
        <v>X</v>
      </c>
      <c r="G123">
        <f>'GASTOS PERSONAL DEL PROYECTO'!I121</f>
        <v>0</v>
      </c>
      <c r="H123" t="str">
        <f t="shared" si="27"/>
        <v>X</v>
      </c>
      <c r="I123" t="str">
        <f t="shared" si="28"/>
        <v>X</v>
      </c>
      <c r="J123" t="str">
        <f t="shared" si="29"/>
        <v>X</v>
      </c>
      <c r="K123" t="str">
        <f t="shared" si="30"/>
        <v>X</v>
      </c>
      <c r="L123" t="str">
        <f t="shared" si="32"/>
        <v>X</v>
      </c>
      <c r="M123" t="str">
        <f t="shared" si="22"/>
        <v>X</v>
      </c>
      <c r="N123" t="str">
        <f t="shared" si="24"/>
        <v>X</v>
      </c>
      <c r="O123" t="str">
        <f t="shared" si="26"/>
        <v>X</v>
      </c>
      <c r="Q123">
        <v>118</v>
      </c>
      <c r="R123" t="str">
        <f t="shared" si="25"/>
        <v>X</v>
      </c>
      <c r="S123" t="str">
        <f t="shared" si="23"/>
        <v>X</v>
      </c>
    </row>
    <row r="124" spans="2:19" x14ac:dyDescent="0.25">
      <c r="B124">
        <v>115</v>
      </c>
      <c r="C124">
        <f>'GASTOS PERSONAL DEL PROYECTO'!F122</f>
        <v>0</v>
      </c>
      <c r="D124">
        <f>'GASTOS PERSONAL DEL PROYECTO'!G122</f>
        <v>0</v>
      </c>
      <c r="E124">
        <f>'GASTOS PERSONAL DEL PROYECTO'!H122</f>
        <v>0</v>
      </c>
      <c r="F124" t="str">
        <f t="shared" si="31"/>
        <v>X</v>
      </c>
      <c r="G124">
        <f>'GASTOS PERSONAL DEL PROYECTO'!I122</f>
        <v>0</v>
      </c>
      <c r="H124" t="str">
        <f t="shared" si="27"/>
        <v>X</v>
      </c>
      <c r="I124" t="str">
        <f t="shared" si="28"/>
        <v>X</v>
      </c>
      <c r="J124" t="str">
        <f t="shared" si="29"/>
        <v>X</v>
      </c>
      <c r="K124" t="str">
        <f t="shared" si="30"/>
        <v>X</v>
      </c>
      <c r="L124" t="str">
        <f t="shared" si="32"/>
        <v>X</v>
      </c>
      <c r="M124" t="str">
        <f t="shared" si="22"/>
        <v>X</v>
      </c>
      <c r="N124" t="str">
        <f t="shared" si="24"/>
        <v>X</v>
      </c>
      <c r="O124" t="str">
        <f t="shared" si="26"/>
        <v>X</v>
      </c>
      <c r="Q124">
        <v>119</v>
      </c>
      <c r="R124" t="str">
        <f t="shared" si="25"/>
        <v>X</v>
      </c>
      <c r="S124" t="str">
        <f t="shared" si="23"/>
        <v>X</v>
      </c>
    </row>
    <row r="125" spans="2:19" x14ac:dyDescent="0.25">
      <c r="B125">
        <v>116</v>
      </c>
      <c r="C125">
        <f>'GASTOS PERSONAL DEL PROYECTO'!F123</f>
        <v>0</v>
      </c>
      <c r="D125">
        <f>'GASTOS PERSONAL DEL PROYECTO'!G123</f>
        <v>0</v>
      </c>
      <c r="E125">
        <f>'GASTOS PERSONAL DEL PROYECTO'!H123</f>
        <v>0</v>
      </c>
      <c r="F125" t="str">
        <f t="shared" si="31"/>
        <v>X</v>
      </c>
      <c r="G125">
        <f>'GASTOS PERSONAL DEL PROYECTO'!I123</f>
        <v>0</v>
      </c>
      <c r="H125" t="str">
        <f t="shared" si="27"/>
        <v>X</v>
      </c>
      <c r="I125" t="str">
        <f t="shared" si="28"/>
        <v>X</v>
      </c>
      <c r="J125" t="str">
        <f t="shared" si="29"/>
        <v>X</v>
      </c>
      <c r="K125" t="str">
        <f t="shared" si="30"/>
        <v>X</v>
      </c>
      <c r="L125" t="str">
        <f t="shared" si="32"/>
        <v>X</v>
      </c>
      <c r="M125" t="str">
        <f t="shared" si="22"/>
        <v>X</v>
      </c>
      <c r="N125" t="str">
        <f t="shared" si="24"/>
        <v>X</v>
      </c>
      <c r="O125" t="str">
        <f t="shared" si="26"/>
        <v>X</v>
      </c>
      <c r="Q125">
        <v>120</v>
      </c>
      <c r="R125" t="str">
        <f t="shared" si="25"/>
        <v>X</v>
      </c>
      <c r="S125" t="str">
        <f t="shared" si="23"/>
        <v>X</v>
      </c>
    </row>
    <row r="126" spans="2:19" x14ac:dyDescent="0.25">
      <c r="B126">
        <v>117</v>
      </c>
      <c r="C126">
        <f>'GASTOS PERSONAL DEL PROYECTO'!F124</f>
        <v>0</v>
      </c>
      <c r="D126">
        <f>'GASTOS PERSONAL DEL PROYECTO'!G124</f>
        <v>0</v>
      </c>
      <c r="E126">
        <f>'GASTOS PERSONAL DEL PROYECTO'!H124</f>
        <v>0</v>
      </c>
      <c r="F126" t="str">
        <f t="shared" si="31"/>
        <v>X</v>
      </c>
      <c r="G126">
        <f>'GASTOS PERSONAL DEL PROYECTO'!I124</f>
        <v>0</v>
      </c>
      <c r="H126" t="str">
        <f t="shared" si="27"/>
        <v>X</v>
      </c>
      <c r="I126" t="str">
        <f t="shared" si="28"/>
        <v>X</v>
      </c>
      <c r="J126" t="str">
        <f t="shared" si="29"/>
        <v>X</v>
      </c>
      <c r="K126" t="str">
        <f t="shared" si="30"/>
        <v>X</v>
      </c>
      <c r="L126" t="str">
        <f t="shared" si="32"/>
        <v>X</v>
      </c>
      <c r="M126" t="str">
        <f t="shared" si="22"/>
        <v>X</v>
      </c>
      <c r="N126" t="str">
        <f t="shared" si="24"/>
        <v>X</v>
      </c>
      <c r="O126" t="str">
        <f t="shared" si="26"/>
        <v>X</v>
      </c>
      <c r="Q126">
        <v>121</v>
      </c>
      <c r="R126" t="str">
        <f t="shared" si="25"/>
        <v>X</v>
      </c>
      <c r="S126" t="str">
        <f t="shared" si="23"/>
        <v>X</v>
      </c>
    </row>
    <row r="127" spans="2:19" x14ac:dyDescent="0.25">
      <c r="B127">
        <v>118</v>
      </c>
      <c r="C127">
        <f>'GASTOS PERSONAL DEL PROYECTO'!F125</f>
        <v>0</v>
      </c>
      <c r="D127">
        <f>'GASTOS PERSONAL DEL PROYECTO'!G125</f>
        <v>0</v>
      </c>
      <c r="E127">
        <f>'GASTOS PERSONAL DEL PROYECTO'!H125</f>
        <v>0</v>
      </c>
      <c r="F127" t="str">
        <f t="shared" si="31"/>
        <v>X</v>
      </c>
      <c r="G127">
        <f>'GASTOS PERSONAL DEL PROYECTO'!I125</f>
        <v>0</v>
      </c>
      <c r="H127" t="str">
        <f t="shared" si="27"/>
        <v>X</v>
      </c>
      <c r="I127" t="str">
        <f t="shared" si="28"/>
        <v>X</v>
      </c>
      <c r="J127" t="str">
        <f t="shared" si="29"/>
        <v>X</v>
      </c>
      <c r="K127" t="str">
        <f t="shared" si="30"/>
        <v>X</v>
      </c>
      <c r="L127" t="str">
        <f t="shared" si="32"/>
        <v>X</v>
      </c>
      <c r="M127" t="str">
        <f t="shared" si="22"/>
        <v>X</v>
      </c>
      <c r="N127" t="str">
        <f t="shared" si="24"/>
        <v>X</v>
      </c>
      <c r="O127" t="str">
        <f t="shared" si="26"/>
        <v>X</v>
      </c>
      <c r="Q127">
        <v>122</v>
      </c>
      <c r="R127" t="str">
        <f t="shared" si="25"/>
        <v>X</v>
      </c>
      <c r="S127" t="str">
        <f t="shared" si="23"/>
        <v>X</v>
      </c>
    </row>
    <row r="128" spans="2:19" x14ac:dyDescent="0.25">
      <c r="B128">
        <v>119</v>
      </c>
      <c r="C128">
        <f>'GASTOS PERSONAL DEL PROYECTO'!F126</f>
        <v>0</v>
      </c>
      <c r="D128">
        <f>'GASTOS PERSONAL DEL PROYECTO'!G126</f>
        <v>0</v>
      </c>
      <c r="E128">
        <f>'GASTOS PERSONAL DEL PROYECTO'!H126</f>
        <v>0</v>
      </c>
      <c r="F128" t="str">
        <f t="shared" si="31"/>
        <v>X</v>
      </c>
      <c r="G128">
        <f>'GASTOS PERSONAL DEL PROYECTO'!I126</f>
        <v>0</v>
      </c>
      <c r="H128" t="str">
        <f t="shared" si="27"/>
        <v>X</v>
      </c>
      <c r="I128" t="str">
        <f t="shared" si="28"/>
        <v>X</v>
      </c>
      <c r="J128" t="str">
        <f t="shared" si="29"/>
        <v>X</v>
      </c>
      <c r="K128" t="str">
        <f t="shared" si="30"/>
        <v>X</v>
      </c>
      <c r="L128" t="str">
        <f t="shared" si="32"/>
        <v>X</v>
      </c>
      <c r="M128" t="str">
        <f t="shared" si="22"/>
        <v>X</v>
      </c>
      <c r="N128" t="str">
        <f t="shared" si="24"/>
        <v>X</v>
      </c>
      <c r="O128" t="str">
        <f t="shared" si="26"/>
        <v>X</v>
      </c>
      <c r="Q128">
        <v>123</v>
      </c>
      <c r="R128" t="str">
        <f t="shared" si="25"/>
        <v>X</v>
      </c>
      <c r="S128" t="str">
        <f t="shared" si="23"/>
        <v>X</v>
      </c>
    </row>
    <row r="129" spans="2:19" x14ac:dyDescent="0.25">
      <c r="B129">
        <v>120</v>
      </c>
      <c r="C129">
        <f>'GASTOS PERSONAL DEL PROYECTO'!F127</f>
        <v>0</v>
      </c>
      <c r="D129">
        <f>'GASTOS PERSONAL DEL PROYECTO'!G127</f>
        <v>0</v>
      </c>
      <c r="E129">
        <f>'GASTOS PERSONAL DEL PROYECTO'!H127</f>
        <v>0</v>
      </c>
      <c r="F129" t="str">
        <f t="shared" si="31"/>
        <v>X</v>
      </c>
      <c r="G129">
        <f>'GASTOS PERSONAL DEL PROYECTO'!I127</f>
        <v>0</v>
      </c>
      <c r="H129" t="str">
        <f t="shared" si="27"/>
        <v>X</v>
      </c>
      <c r="I129" t="str">
        <f t="shared" si="28"/>
        <v>X</v>
      </c>
      <c r="J129" t="str">
        <f t="shared" si="29"/>
        <v>X</v>
      </c>
      <c r="K129" t="str">
        <f t="shared" si="30"/>
        <v>X</v>
      </c>
      <c r="L129" t="str">
        <f t="shared" si="32"/>
        <v>X</v>
      </c>
      <c r="M129" t="str">
        <f t="shared" si="22"/>
        <v>X</v>
      </c>
      <c r="N129" t="str">
        <f t="shared" si="24"/>
        <v>X</v>
      </c>
      <c r="O129" t="str">
        <f t="shared" si="26"/>
        <v>X</v>
      </c>
      <c r="Q129">
        <v>124</v>
      </c>
      <c r="R129" t="str">
        <f t="shared" si="25"/>
        <v>X</v>
      </c>
      <c r="S129" t="str">
        <f t="shared" si="23"/>
        <v>X</v>
      </c>
    </row>
    <row r="130" spans="2:19" x14ac:dyDescent="0.25">
      <c r="B130">
        <v>121</v>
      </c>
      <c r="C130">
        <f>'GASTOS PERSONAL DEL PROYECTO'!F128</f>
        <v>0</v>
      </c>
      <c r="D130">
        <f>'GASTOS PERSONAL DEL PROYECTO'!G128</f>
        <v>0</v>
      </c>
      <c r="E130">
        <f>'GASTOS PERSONAL DEL PROYECTO'!H128</f>
        <v>0</v>
      </c>
      <c r="F130" t="str">
        <f t="shared" si="31"/>
        <v>X</v>
      </c>
      <c r="G130">
        <f>'GASTOS PERSONAL DEL PROYECTO'!I128</f>
        <v>0</v>
      </c>
      <c r="H130" t="str">
        <f t="shared" si="27"/>
        <v>X</v>
      </c>
      <c r="I130" t="str">
        <f t="shared" si="28"/>
        <v>X</v>
      </c>
      <c r="J130" t="str">
        <f t="shared" si="29"/>
        <v>X</v>
      </c>
      <c r="K130" t="str">
        <f t="shared" si="30"/>
        <v>X</v>
      </c>
      <c r="L130" t="str">
        <f t="shared" si="32"/>
        <v>X</v>
      </c>
      <c r="M130" t="str">
        <f t="shared" si="22"/>
        <v>X</v>
      </c>
      <c r="N130" t="str">
        <f t="shared" si="24"/>
        <v>X</v>
      </c>
      <c r="O130" t="str">
        <f t="shared" si="26"/>
        <v>X</v>
      </c>
      <c r="Q130">
        <v>125</v>
      </c>
      <c r="R130" t="str">
        <f t="shared" si="25"/>
        <v>X</v>
      </c>
      <c r="S130" t="str">
        <f t="shared" si="23"/>
        <v>X</v>
      </c>
    </row>
    <row r="131" spans="2:19" x14ac:dyDescent="0.25">
      <c r="B131">
        <v>122</v>
      </c>
      <c r="C131">
        <f>'GASTOS PERSONAL DEL PROYECTO'!F129</f>
        <v>0</v>
      </c>
      <c r="D131">
        <f>'GASTOS PERSONAL DEL PROYECTO'!G129</f>
        <v>0</v>
      </c>
      <c r="E131">
        <f>'GASTOS PERSONAL DEL PROYECTO'!H129</f>
        <v>0</v>
      </c>
      <c r="F131" t="str">
        <f t="shared" si="31"/>
        <v>X</v>
      </c>
      <c r="G131">
        <f>'GASTOS PERSONAL DEL PROYECTO'!I129</f>
        <v>0</v>
      </c>
      <c r="H131" t="str">
        <f t="shared" si="27"/>
        <v>X</v>
      </c>
      <c r="I131" t="str">
        <f t="shared" si="28"/>
        <v>X</v>
      </c>
      <c r="J131" t="str">
        <f t="shared" si="29"/>
        <v>X</v>
      </c>
      <c r="K131" t="str">
        <f t="shared" si="30"/>
        <v>X</v>
      </c>
      <c r="L131" t="str">
        <f t="shared" si="32"/>
        <v>X</v>
      </c>
      <c r="M131" t="str">
        <f t="shared" si="22"/>
        <v>X</v>
      </c>
      <c r="N131" t="str">
        <f t="shared" si="24"/>
        <v>X</v>
      </c>
      <c r="O131" t="str">
        <f t="shared" si="26"/>
        <v>X</v>
      </c>
      <c r="Q131">
        <v>126</v>
      </c>
      <c r="R131" t="str">
        <f t="shared" si="25"/>
        <v>X</v>
      </c>
      <c r="S131" t="str">
        <f t="shared" si="23"/>
        <v>X</v>
      </c>
    </row>
    <row r="132" spans="2:19" x14ac:dyDescent="0.25">
      <c r="B132">
        <v>123</v>
      </c>
      <c r="C132">
        <f>'GASTOS PERSONAL DEL PROYECTO'!F130</f>
        <v>0</v>
      </c>
      <c r="D132">
        <f>'GASTOS PERSONAL DEL PROYECTO'!G130</f>
        <v>0</v>
      </c>
      <c r="E132">
        <f>'GASTOS PERSONAL DEL PROYECTO'!H130</f>
        <v>0</v>
      </c>
      <c r="F132" t="str">
        <f t="shared" si="31"/>
        <v>X</v>
      </c>
      <c r="G132">
        <f>'GASTOS PERSONAL DEL PROYECTO'!I130</f>
        <v>0</v>
      </c>
      <c r="H132" t="str">
        <f t="shared" si="27"/>
        <v>X</v>
      </c>
      <c r="I132" t="str">
        <f t="shared" si="28"/>
        <v>X</v>
      </c>
      <c r="J132" t="str">
        <f t="shared" si="29"/>
        <v>X</v>
      </c>
      <c r="K132" t="str">
        <f t="shared" si="30"/>
        <v>X</v>
      </c>
      <c r="L132" t="str">
        <f t="shared" si="32"/>
        <v>X</v>
      </c>
      <c r="M132" t="str">
        <f t="shared" si="22"/>
        <v>X</v>
      </c>
      <c r="N132" t="str">
        <f t="shared" si="24"/>
        <v>X</v>
      </c>
      <c r="O132" t="str">
        <f t="shared" si="26"/>
        <v>X</v>
      </c>
      <c r="Q132">
        <v>127</v>
      </c>
      <c r="R132" t="str">
        <f t="shared" si="25"/>
        <v>X</v>
      </c>
      <c r="S132" t="str">
        <f t="shared" si="23"/>
        <v>X</v>
      </c>
    </row>
    <row r="133" spans="2:19" x14ac:dyDescent="0.25">
      <c r="B133">
        <v>124</v>
      </c>
      <c r="C133">
        <f>'GASTOS PERSONAL DEL PROYECTO'!F131</f>
        <v>0</v>
      </c>
      <c r="D133">
        <f>'GASTOS PERSONAL DEL PROYECTO'!G131</f>
        <v>0</v>
      </c>
      <c r="E133">
        <f>'GASTOS PERSONAL DEL PROYECTO'!H131</f>
        <v>0</v>
      </c>
      <c r="F133" t="str">
        <f t="shared" si="31"/>
        <v>X</v>
      </c>
      <c r="G133">
        <f>'GASTOS PERSONAL DEL PROYECTO'!I131</f>
        <v>0</v>
      </c>
      <c r="H133" t="str">
        <f t="shared" si="27"/>
        <v>X</v>
      </c>
      <c r="I133" t="str">
        <f t="shared" si="28"/>
        <v>X</v>
      </c>
      <c r="J133" t="str">
        <f t="shared" si="29"/>
        <v>X</v>
      </c>
      <c r="K133" t="str">
        <f t="shared" si="30"/>
        <v>X</v>
      </c>
      <c r="L133" t="str">
        <f t="shared" si="32"/>
        <v>X</v>
      </c>
      <c r="M133" t="str">
        <f t="shared" si="22"/>
        <v>X</v>
      </c>
      <c r="N133" t="str">
        <f t="shared" si="24"/>
        <v>X</v>
      </c>
      <c r="O133" t="str">
        <f t="shared" si="26"/>
        <v>X</v>
      </c>
      <c r="Q133">
        <v>128</v>
      </c>
      <c r="R133" t="str">
        <f t="shared" si="25"/>
        <v>X</v>
      </c>
      <c r="S133" t="str">
        <f t="shared" si="23"/>
        <v>X</v>
      </c>
    </row>
    <row r="134" spans="2:19" x14ac:dyDescent="0.25">
      <c r="B134">
        <v>125</v>
      </c>
      <c r="C134">
        <f>'GASTOS PERSONAL DEL PROYECTO'!F132</f>
        <v>0</v>
      </c>
      <c r="D134">
        <f>'GASTOS PERSONAL DEL PROYECTO'!G132</f>
        <v>0</v>
      </c>
      <c r="E134">
        <f>'GASTOS PERSONAL DEL PROYECTO'!H132</f>
        <v>0</v>
      </c>
      <c r="F134" t="str">
        <f t="shared" si="31"/>
        <v>X</v>
      </c>
      <c r="G134">
        <f>'GASTOS PERSONAL DEL PROYECTO'!I132</f>
        <v>0</v>
      </c>
      <c r="H134" t="str">
        <f t="shared" si="27"/>
        <v>X</v>
      </c>
      <c r="I134" t="str">
        <f t="shared" si="28"/>
        <v>X</v>
      </c>
      <c r="J134" t="str">
        <f t="shared" si="29"/>
        <v>X</v>
      </c>
      <c r="K134" t="str">
        <f t="shared" si="30"/>
        <v>X</v>
      </c>
      <c r="L134" t="str">
        <f t="shared" si="32"/>
        <v>X</v>
      </c>
      <c r="M134" t="str">
        <f t="shared" ref="M134:M159" si="33">IF(L134="x","X",COUNTIF($L$6:$L$159,"&lt;="&amp;L134))</f>
        <v>X</v>
      </c>
      <c r="N134" t="str">
        <f t="shared" si="24"/>
        <v>X</v>
      </c>
      <c r="O134" t="str">
        <f t="shared" si="26"/>
        <v>X</v>
      </c>
      <c r="Q134">
        <v>129</v>
      </c>
      <c r="R134" t="str">
        <f t="shared" si="25"/>
        <v>X</v>
      </c>
      <c r="S134" t="str">
        <f t="shared" ref="S134:S159" si="34">IF(N134="X","X",VLOOKUP(Q134,$M$6:$O$159,3,FALSE))</f>
        <v>X</v>
      </c>
    </row>
    <row r="135" spans="2:19" x14ac:dyDescent="0.25">
      <c r="B135">
        <v>126</v>
      </c>
      <c r="C135">
        <f>'GASTOS PERSONAL DEL PROYECTO'!F133</f>
        <v>0</v>
      </c>
      <c r="D135">
        <f>'GASTOS PERSONAL DEL PROYECTO'!G133</f>
        <v>0</v>
      </c>
      <c r="E135">
        <f>'GASTOS PERSONAL DEL PROYECTO'!H133</f>
        <v>0</v>
      </c>
      <c r="F135" t="str">
        <f t="shared" si="31"/>
        <v>X</v>
      </c>
      <c r="G135">
        <f>'GASTOS PERSONAL DEL PROYECTO'!I133</f>
        <v>0</v>
      </c>
      <c r="H135" t="str">
        <f t="shared" si="27"/>
        <v>X</v>
      </c>
      <c r="I135" t="str">
        <f t="shared" si="28"/>
        <v>X</v>
      </c>
      <c r="J135" t="str">
        <f t="shared" si="29"/>
        <v>X</v>
      </c>
      <c r="K135" t="str">
        <f t="shared" si="30"/>
        <v>X</v>
      </c>
      <c r="L135" t="str">
        <f t="shared" si="32"/>
        <v>X</v>
      </c>
      <c r="M135" t="str">
        <f t="shared" si="33"/>
        <v>X</v>
      </c>
      <c r="N135" t="str">
        <f t="shared" ref="N135:N159" si="35">F135</f>
        <v>X</v>
      </c>
      <c r="O135" t="str">
        <f t="shared" si="26"/>
        <v>X</v>
      </c>
      <c r="Q135">
        <v>130</v>
      </c>
      <c r="R135" t="str">
        <f t="shared" ref="R135:R159" si="36">IF(N135="X","X",VLOOKUP(Q135,$M$6:$N$159,2,FALSE))</f>
        <v>X</v>
      </c>
      <c r="S135" t="str">
        <f t="shared" si="34"/>
        <v>X</v>
      </c>
    </row>
    <row r="136" spans="2:19" x14ac:dyDescent="0.25">
      <c r="B136">
        <v>127</v>
      </c>
      <c r="C136">
        <f>'GASTOS PERSONAL DEL PROYECTO'!F134</f>
        <v>0</v>
      </c>
      <c r="D136">
        <f>'GASTOS PERSONAL DEL PROYECTO'!G134</f>
        <v>0</v>
      </c>
      <c r="E136">
        <f>'GASTOS PERSONAL DEL PROYECTO'!H134</f>
        <v>0</v>
      </c>
      <c r="F136" t="str">
        <f t="shared" si="31"/>
        <v>X</v>
      </c>
      <c r="G136">
        <f>'GASTOS PERSONAL DEL PROYECTO'!I134</f>
        <v>0</v>
      </c>
      <c r="H136" t="str">
        <f t="shared" si="27"/>
        <v>X</v>
      </c>
      <c r="I136" t="str">
        <f t="shared" si="28"/>
        <v>X</v>
      </c>
      <c r="J136" t="str">
        <f t="shared" si="29"/>
        <v>X</v>
      </c>
      <c r="K136" t="str">
        <f t="shared" si="30"/>
        <v>X</v>
      </c>
      <c r="L136" t="str">
        <f t="shared" si="32"/>
        <v>X</v>
      </c>
      <c r="M136" t="str">
        <f t="shared" si="33"/>
        <v>X</v>
      </c>
      <c r="N136" t="str">
        <f t="shared" si="35"/>
        <v>X</v>
      </c>
      <c r="O136" t="str">
        <f t="shared" si="26"/>
        <v>X</v>
      </c>
      <c r="Q136">
        <v>131</v>
      </c>
      <c r="R136" t="str">
        <f t="shared" si="36"/>
        <v>X</v>
      </c>
      <c r="S136" t="str">
        <f t="shared" si="34"/>
        <v>X</v>
      </c>
    </row>
    <row r="137" spans="2:19" x14ac:dyDescent="0.25">
      <c r="B137">
        <v>128</v>
      </c>
      <c r="C137">
        <f>'GASTOS PERSONAL DEL PROYECTO'!F135</f>
        <v>0</v>
      </c>
      <c r="D137">
        <f>'GASTOS PERSONAL DEL PROYECTO'!G135</f>
        <v>0</v>
      </c>
      <c r="E137">
        <f>'GASTOS PERSONAL DEL PROYECTO'!H135</f>
        <v>0</v>
      </c>
      <c r="F137" t="str">
        <f t="shared" si="31"/>
        <v>X</v>
      </c>
      <c r="G137">
        <f>'GASTOS PERSONAL DEL PROYECTO'!I135</f>
        <v>0</v>
      </c>
      <c r="H137" t="str">
        <f t="shared" si="27"/>
        <v>X</v>
      </c>
      <c r="I137" t="str">
        <f t="shared" si="28"/>
        <v>X</v>
      </c>
      <c r="J137" t="str">
        <f t="shared" si="29"/>
        <v>X</v>
      </c>
      <c r="K137" t="str">
        <f t="shared" si="30"/>
        <v>X</v>
      </c>
      <c r="L137" t="str">
        <f t="shared" si="32"/>
        <v>X</v>
      </c>
      <c r="M137" t="str">
        <f t="shared" si="33"/>
        <v>X</v>
      </c>
      <c r="N137" t="str">
        <f t="shared" si="35"/>
        <v>X</v>
      </c>
      <c r="O137" t="str">
        <f t="shared" si="26"/>
        <v>X</v>
      </c>
      <c r="Q137">
        <v>132</v>
      </c>
      <c r="R137" t="str">
        <f t="shared" si="36"/>
        <v>X</v>
      </c>
      <c r="S137" t="str">
        <f t="shared" si="34"/>
        <v>X</v>
      </c>
    </row>
    <row r="138" spans="2:19" x14ac:dyDescent="0.25">
      <c r="B138">
        <v>129</v>
      </c>
      <c r="C138">
        <f>'GASTOS PERSONAL DEL PROYECTO'!F136</f>
        <v>0</v>
      </c>
      <c r="D138">
        <f>'GASTOS PERSONAL DEL PROYECTO'!G136</f>
        <v>0</v>
      </c>
      <c r="E138">
        <f>'GASTOS PERSONAL DEL PROYECTO'!H136</f>
        <v>0</v>
      </c>
      <c r="F138" t="str">
        <f t="shared" si="31"/>
        <v>X</v>
      </c>
      <c r="G138">
        <f>'GASTOS PERSONAL DEL PROYECTO'!I136</f>
        <v>0</v>
      </c>
      <c r="H138" t="str">
        <f t="shared" si="27"/>
        <v>X</v>
      </c>
      <c r="I138" t="str">
        <f t="shared" si="28"/>
        <v>X</v>
      </c>
      <c r="J138" t="str">
        <f t="shared" si="29"/>
        <v>X</v>
      </c>
      <c r="K138" t="str">
        <f t="shared" si="30"/>
        <v>X</v>
      </c>
      <c r="L138" t="str">
        <f t="shared" si="32"/>
        <v>X</v>
      </c>
      <c r="M138" t="str">
        <f t="shared" si="33"/>
        <v>X</v>
      </c>
      <c r="N138" t="str">
        <f t="shared" si="35"/>
        <v>X</v>
      </c>
      <c r="O138" t="str">
        <f t="shared" si="26"/>
        <v>X</v>
      </c>
      <c r="Q138">
        <v>133</v>
      </c>
      <c r="R138" t="str">
        <f t="shared" si="36"/>
        <v>X</v>
      </c>
      <c r="S138" t="str">
        <f t="shared" si="34"/>
        <v>X</v>
      </c>
    </row>
    <row r="139" spans="2:19" x14ac:dyDescent="0.25">
      <c r="B139">
        <v>130</v>
      </c>
      <c r="C139">
        <f>'GASTOS PERSONAL DEL PROYECTO'!F137</f>
        <v>0</v>
      </c>
      <c r="D139">
        <f>'GASTOS PERSONAL DEL PROYECTO'!G137</f>
        <v>0</v>
      </c>
      <c r="E139">
        <f>'GASTOS PERSONAL DEL PROYECTO'!H137</f>
        <v>0</v>
      </c>
      <c r="F139" t="str">
        <f t="shared" si="31"/>
        <v>X</v>
      </c>
      <c r="G139">
        <f>'GASTOS PERSONAL DEL PROYECTO'!I137</f>
        <v>0</v>
      </c>
      <c r="H139" t="str">
        <f t="shared" si="27"/>
        <v>X</v>
      </c>
      <c r="I139" t="str">
        <f t="shared" si="28"/>
        <v>X</v>
      </c>
      <c r="J139" t="str">
        <f t="shared" si="29"/>
        <v>X</v>
      </c>
      <c r="K139" t="str">
        <f t="shared" si="30"/>
        <v>X</v>
      </c>
      <c r="L139" t="str">
        <f t="shared" si="32"/>
        <v>X</v>
      </c>
      <c r="M139" t="str">
        <f t="shared" si="33"/>
        <v>X</v>
      </c>
      <c r="N139" t="str">
        <f t="shared" si="35"/>
        <v>X</v>
      </c>
      <c r="O139" t="str">
        <f t="shared" ref="O139:O159" si="37">IF(N139="X","X",VALUE(CONCATENATE(I139,J139)))</f>
        <v>X</v>
      </c>
      <c r="Q139">
        <v>134</v>
      </c>
      <c r="R139" t="str">
        <f t="shared" si="36"/>
        <v>X</v>
      </c>
      <c r="S139" t="str">
        <f t="shared" si="34"/>
        <v>X</v>
      </c>
    </row>
    <row r="140" spans="2:19" x14ac:dyDescent="0.25">
      <c r="B140">
        <v>131</v>
      </c>
      <c r="C140">
        <f>'GASTOS PERSONAL DEL PROYECTO'!F138</f>
        <v>0</v>
      </c>
      <c r="D140">
        <f>'GASTOS PERSONAL DEL PROYECTO'!G138</f>
        <v>0</v>
      </c>
      <c r="E140">
        <f>'GASTOS PERSONAL DEL PROYECTO'!H138</f>
        <v>0</v>
      </c>
      <c r="F140" t="str">
        <f t="shared" si="31"/>
        <v>X</v>
      </c>
      <c r="G140">
        <f>'GASTOS PERSONAL DEL PROYECTO'!I138</f>
        <v>0</v>
      </c>
      <c r="H140" t="str">
        <f t="shared" si="27"/>
        <v>X</v>
      </c>
      <c r="I140" t="str">
        <f t="shared" si="28"/>
        <v>X</v>
      </c>
      <c r="J140" t="str">
        <f t="shared" si="29"/>
        <v>X</v>
      </c>
      <c r="K140" t="str">
        <f t="shared" si="30"/>
        <v>X</v>
      </c>
      <c r="L140" t="str">
        <f t="shared" si="32"/>
        <v>X</v>
      </c>
      <c r="M140" t="str">
        <f t="shared" si="33"/>
        <v>X</v>
      </c>
      <c r="N140" t="str">
        <f t="shared" si="35"/>
        <v>X</v>
      </c>
      <c r="O140" t="str">
        <f t="shared" si="37"/>
        <v>X</v>
      </c>
      <c r="Q140">
        <v>135</v>
      </c>
      <c r="R140" t="str">
        <f t="shared" si="36"/>
        <v>X</v>
      </c>
      <c r="S140" t="str">
        <f t="shared" si="34"/>
        <v>X</v>
      </c>
    </row>
    <row r="141" spans="2:19" x14ac:dyDescent="0.25">
      <c r="B141">
        <v>132</v>
      </c>
      <c r="C141">
        <f>'GASTOS PERSONAL DEL PROYECTO'!F139</f>
        <v>0</v>
      </c>
      <c r="D141">
        <f>'GASTOS PERSONAL DEL PROYECTO'!G139</f>
        <v>0</v>
      </c>
      <c r="E141">
        <f>'GASTOS PERSONAL DEL PROYECTO'!H139</f>
        <v>0</v>
      </c>
      <c r="F141" t="str">
        <f t="shared" si="31"/>
        <v>X</v>
      </c>
      <c r="G141">
        <f>'GASTOS PERSONAL DEL PROYECTO'!I139</f>
        <v>0</v>
      </c>
      <c r="H141" t="str">
        <f t="shared" si="27"/>
        <v>X</v>
      </c>
      <c r="I141" t="str">
        <f t="shared" si="28"/>
        <v>X</v>
      </c>
      <c r="J141" t="str">
        <f t="shared" si="29"/>
        <v>X</v>
      </c>
      <c r="K141" t="str">
        <f t="shared" si="30"/>
        <v>X</v>
      </c>
      <c r="L141" t="str">
        <f t="shared" si="32"/>
        <v>X</v>
      </c>
      <c r="M141" t="str">
        <f t="shared" si="33"/>
        <v>X</v>
      </c>
      <c r="N141" t="str">
        <f t="shared" si="35"/>
        <v>X</v>
      </c>
      <c r="O141" t="str">
        <f t="shared" si="37"/>
        <v>X</v>
      </c>
      <c r="Q141">
        <v>136</v>
      </c>
      <c r="R141" t="str">
        <f t="shared" si="36"/>
        <v>X</v>
      </c>
      <c r="S141" t="str">
        <f t="shared" si="34"/>
        <v>X</v>
      </c>
    </row>
    <row r="142" spans="2:19" x14ac:dyDescent="0.25">
      <c r="B142">
        <v>133</v>
      </c>
      <c r="C142">
        <f>'GASTOS PERSONAL DEL PROYECTO'!F140</f>
        <v>0</v>
      </c>
      <c r="D142">
        <f>'GASTOS PERSONAL DEL PROYECTO'!G140</f>
        <v>0</v>
      </c>
      <c r="E142">
        <f>'GASTOS PERSONAL DEL PROYECTO'!H140</f>
        <v>0</v>
      </c>
      <c r="F142" t="str">
        <f t="shared" si="31"/>
        <v>X</v>
      </c>
      <c r="G142">
        <f>'GASTOS PERSONAL DEL PROYECTO'!I140</f>
        <v>0</v>
      </c>
      <c r="H142" t="str">
        <f t="shared" si="27"/>
        <v>X</v>
      </c>
      <c r="I142" t="str">
        <f t="shared" si="28"/>
        <v>X</v>
      </c>
      <c r="J142" t="str">
        <f t="shared" si="29"/>
        <v>X</v>
      </c>
      <c r="K142" t="str">
        <f t="shared" si="30"/>
        <v>X</v>
      </c>
      <c r="L142" t="str">
        <f t="shared" si="32"/>
        <v>X</v>
      </c>
      <c r="M142" t="str">
        <f t="shared" si="33"/>
        <v>X</v>
      </c>
      <c r="N142" t="str">
        <f t="shared" si="35"/>
        <v>X</v>
      </c>
      <c r="O142" t="str">
        <f t="shared" si="37"/>
        <v>X</v>
      </c>
      <c r="Q142">
        <v>137</v>
      </c>
      <c r="R142" t="str">
        <f t="shared" si="36"/>
        <v>X</v>
      </c>
      <c r="S142" t="str">
        <f t="shared" si="34"/>
        <v>X</v>
      </c>
    </row>
    <row r="143" spans="2:19" x14ac:dyDescent="0.25">
      <c r="B143">
        <v>134</v>
      </c>
      <c r="C143">
        <f>'GASTOS PERSONAL DEL PROYECTO'!F141</f>
        <v>0</v>
      </c>
      <c r="D143">
        <f>'GASTOS PERSONAL DEL PROYECTO'!G141</f>
        <v>0</v>
      </c>
      <c r="E143">
        <f>'GASTOS PERSONAL DEL PROYECTO'!H141</f>
        <v>0</v>
      </c>
      <c r="F143" t="str">
        <f t="shared" si="31"/>
        <v>X</v>
      </c>
      <c r="G143">
        <f>'GASTOS PERSONAL DEL PROYECTO'!I141</f>
        <v>0</v>
      </c>
      <c r="H143" t="str">
        <f t="shared" si="27"/>
        <v>X</v>
      </c>
      <c r="I143" t="str">
        <f t="shared" si="28"/>
        <v>X</v>
      </c>
      <c r="J143" t="str">
        <f t="shared" si="29"/>
        <v>X</v>
      </c>
      <c r="K143" t="str">
        <f t="shared" si="30"/>
        <v>X</v>
      </c>
      <c r="L143" t="str">
        <f t="shared" si="32"/>
        <v>X</v>
      </c>
      <c r="M143" t="str">
        <f t="shared" si="33"/>
        <v>X</v>
      </c>
      <c r="N143" t="str">
        <f t="shared" si="35"/>
        <v>X</v>
      </c>
      <c r="O143" t="str">
        <f t="shared" si="37"/>
        <v>X</v>
      </c>
      <c r="Q143">
        <v>138</v>
      </c>
      <c r="R143" t="str">
        <f t="shared" si="36"/>
        <v>X</v>
      </c>
      <c r="S143" t="str">
        <f t="shared" si="34"/>
        <v>X</v>
      </c>
    </row>
    <row r="144" spans="2:19" x14ac:dyDescent="0.25">
      <c r="B144">
        <v>135</v>
      </c>
      <c r="C144">
        <f>'GASTOS PERSONAL DEL PROYECTO'!F142</f>
        <v>0</v>
      </c>
      <c r="D144">
        <f>'GASTOS PERSONAL DEL PROYECTO'!G142</f>
        <v>0</v>
      </c>
      <c r="E144">
        <f>'GASTOS PERSONAL DEL PROYECTO'!H142</f>
        <v>0</v>
      </c>
      <c r="F144" t="str">
        <f t="shared" si="31"/>
        <v>X</v>
      </c>
      <c r="G144">
        <f>'GASTOS PERSONAL DEL PROYECTO'!I142</f>
        <v>0</v>
      </c>
      <c r="H144" t="str">
        <f t="shared" si="27"/>
        <v>X</v>
      </c>
      <c r="I144" t="str">
        <f t="shared" si="28"/>
        <v>X</v>
      </c>
      <c r="J144" t="str">
        <f t="shared" si="29"/>
        <v>X</v>
      </c>
      <c r="K144" t="str">
        <f t="shared" si="30"/>
        <v>X</v>
      </c>
      <c r="L144" t="str">
        <f t="shared" si="32"/>
        <v>X</v>
      </c>
      <c r="M144" t="str">
        <f t="shared" si="33"/>
        <v>X</v>
      </c>
      <c r="N144" t="str">
        <f t="shared" si="35"/>
        <v>X</v>
      </c>
      <c r="O144" t="str">
        <f t="shared" si="37"/>
        <v>X</v>
      </c>
      <c r="Q144">
        <v>139</v>
      </c>
      <c r="R144" t="str">
        <f t="shared" si="36"/>
        <v>X</v>
      </c>
      <c r="S144" t="str">
        <f t="shared" si="34"/>
        <v>X</v>
      </c>
    </row>
    <row r="145" spans="2:19" x14ac:dyDescent="0.25">
      <c r="B145">
        <v>136</v>
      </c>
      <c r="C145">
        <f>'GASTOS PERSONAL DEL PROYECTO'!F143</f>
        <v>0</v>
      </c>
      <c r="D145">
        <f>'GASTOS PERSONAL DEL PROYECTO'!G143</f>
        <v>0</v>
      </c>
      <c r="E145">
        <f>'GASTOS PERSONAL DEL PROYECTO'!H143</f>
        <v>0</v>
      </c>
      <c r="F145" t="str">
        <f t="shared" si="31"/>
        <v>X</v>
      </c>
      <c r="G145">
        <f>'GASTOS PERSONAL DEL PROYECTO'!I143</f>
        <v>0</v>
      </c>
      <c r="H145" t="str">
        <f t="shared" si="27"/>
        <v>X</v>
      </c>
      <c r="I145" t="str">
        <f t="shared" si="28"/>
        <v>X</v>
      </c>
      <c r="J145" t="str">
        <f t="shared" si="29"/>
        <v>X</v>
      </c>
      <c r="K145" t="str">
        <f t="shared" si="30"/>
        <v>X</v>
      </c>
      <c r="L145" t="str">
        <f t="shared" si="32"/>
        <v>X</v>
      </c>
      <c r="M145" t="str">
        <f t="shared" si="33"/>
        <v>X</v>
      </c>
      <c r="N145" t="str">
        <f t="shared" si="35"/>
        <v>X</v>
      </c>
      <c r="O145" t="str">
        <f t="shared" si="37"/>
        <v>X</v>
      </c>
      <c r="Q145">
        <v>140</v>
      </c>
      <c r="R145" t="str">
        <f t="shared" si="36"/>
        <v>X</v>
      </c>
      <c r="S145" t="str">
        <f t="shared" si="34"/>
        <v>X</v>
      </c>
    </row>
    <row r="146" spans="2:19" x14ac:dyDescent="0.25">
      <c r="B146">
        <v>137</v>
      </c>
      <c r="C146">
        <f>'GASTOS PERSONAL DEL PROYECTO'!F144</f>
        <v>0</v>
      </c>
      <c r="D146">
        <f>'GASTOS PERSONAL DEL PROYECTO'!G144</f>
        <v>0</v>
      </c>
      <c r="E146">
        <f>'GASTOS PERSONAL DEL PROYECTO'!H144</f>
        <v>0</v>
      </c>
      <c r="F146" t="str">
        <f t="shared" si="31"/>
        <v>X</v>
      </c>
      <c r="G146">
        <f>'GASTOS PERSONAL DEL PROYECTO'!I144</f>
        <v>0</v>
      </c>
      <c r="H146" t="str">
        <f t="shared" si="27"/>
        <v>X</v>
      </c>
      <c r="I146" t="str">
        <f t="shared" si="28"/>
        <v>X</v>
      </c>
      <c r="J146" t="str">
        <f t="shared" si="29"/>
        <v>X</v>
      </c>
      <c r="K146" t="str">
        <f t="shared" si="30"/>
        <v>X</v>
      </c>
      <c r="L146" t="str">
        <f t="shared" si="32"/>
        <v>X</v>
      </c>
      <c r="M146" t="str">
        <f t="shared" si="33"/>
        <v>X</v>
      </c>
      <c r="N146" t="str">
        <f t="shared" si="35"/>
        <v>X</v>
      </c>
      <c r="O146" t="str">
        <f t="shared" si="37"/>
        <v>X</v>
      </c>
      <c r="Q146">
        <v>141</v>
      </c>
      <c r="R146" t="str">
        <f t="shared" si="36"/>
        <v>X</v>
      </c>
      <c r="S146" t="str">
        <f t="shared" si="34"/>
        <v>X</v>
      </c>
    </row>
    <row r="147" spans="2:19" x14ac:dyDescent="0.25">
      <c r="B147">
        <v>138</v>
      </c>
      <c r="C147">
        <f>'GASTOS PERSONAL DEL PROYECTO'!F145</f>
        <v>0</v>
      </c>
      <c r="D147">
        <f>'GASTOS PERSONAL DEL PROYECTO'!G145</f>
        <v>0</v>
      </c>
      <c r="E147">
        <f>'GASTOS PERSONAL DEL PROYECTO'!H145</f>
        <v>0</v>
      </c>
      <c r="F147" t="str">
        <f t="shared" si="31"/>
        <v>X</v>
      </c>
      <c r="G147">
        <f>'GASTOS PERSONAL DEL PROYECTO'!I145</f>
        <v>0</v>
      </c>
      <c r="H147" t="str">
        <f t="shared" si="27"/>
        <v>X</v>
      </c>
      <c r="I147" t="str">
        <f t="shared" si="28"/>
        <v>X</v>
      </c>
      <c r="J147" t="str">
        <f t="shared" si="29"/>
        <v>X</v>
      </c>
      <c r="K147" t="str">
        <f t="shared" si="30"/>
        <v>X</v>
      </c>
      <c r="L147" t="str">
        <f t="shared" si="32"/>
        <v>X</v>
      </c>
      <c r="M147" t="str">
        <f t="shared" si="33"/>
        <v>X</v>
      </c>
      <c r="N147" t="str">
        <f t="shared" si="35"/>
        <v>X</v>
      </c>
      <c r="O147" t="str">
        <f t="shared" si="37"/>
        <v>X</v>
      </c>
      <c r="Q147">
        <v>142</v>
      </c>
      <c r="R147" t="str">
        <f t="shared" si="36"/>
        <v>X</v>
      </c>
      <c r="S147" t="str">
        <f t="shared" si="34"/>
        <v>X</v>
      </c>
    </row>
    <row r="148" spans="2:19" x14ac:dyDescent="0.25">
      <c r="B148">
        <v>139</v>
      </c>
      <c r="C148">
        <f>'GASTOS PERSONAL DEL PROYECTO'!F146</f>
        <v>0</v>
      </c>
      <c r="D148">
        <f>'GASTOS PERSONAL DEL PROYECTO'!G146</f>
        <v>0</v>
      </c>
      <c r="E148">
        <f>'GASTOS PERSONAL DEL PROYECTO'!H146</f>
        <v>0</v>
      </c>
      <c r="F148" t="str">
        <f t="shared" si="31"/>
        <v>X</v>
      </c>
      <c r="G148">
        <f>'GASTOS PERSONAL DEL PROYECTO'!I146</f>
        <v>0</v>
      </c>
      <c r="H148" t="str">
        <f t="shared" si="27"/>
        <v>X</v>
      </c>
      <c r="I148" t="str">
        <f t="shared" si="28"/>
        <v>X</v>
      </c>
      <c r="J148" t="str">
        <f t="shared" si="29"/>
        <v>X</v>
      </c>
      <c r="K148" t="str">
        <f t="shared" si="30"/>
        <v>X</v>
      </c>
      <c r="L148" t="str">
        <f t="shared" si="32"/>
        <v>X</v>
      </c>
      <c r="M148" t="str">
        <f t="shared" si="33"/>
        <v>X</v>
      </c>
      <c r="N148" t="str">
        <f t="shared" si="35"/>
        <v>X</v>
      </c>
      <c r="O148" t="str">
        <f t="shared" si="37"/>
        <v>X</v>
      </c>
      <c r="Q148">
        <v>143</v>
      </c>
      <c r="R148" t="str">
        <f t="shared" si="36"/>
        <v>X</v>
      </c>
      <c r="S148" t="str">
        <f t="shared" si="34"/>
        <v>X</v>
      </c>
    </row>
    <row r="149" spans="2:19" x14ac:dyDescent="0.25">
      <c r="B149">
        <v>140</v>
      </c>
      <c r="C149">
        <f>'GASTOS PERSONAL DEL PROYECTO'!F147</f>
        <v>0</v>
      </c>
      <c r="D149">
        <f>'GASTOS PERSONAL DEL PROYECTO'!G147</f>
        <v>0</v>
      </c>
      <c r="E149">
        <f>'GASTOS PERSONAL DEL PROYECTO'!H147</f>
        <v>0</v>
      </c>
      <c r="F149" t="str">
        <f t="shared" si="31"/>
        <v>X</v>
      </c>
      <c r="G149">
        <f>'GASTOS PERSONAL DEL PROYECTO'!I147</f>
        <v>0</v>
      </c>
      <c r="H149" t="str">
        <f t="shared" si="27"/>
        <v>X</v>
      </c>
      <c r="I149" t="str">
        <f t="shared" si="28"/>
        <v>X</v>
      </c>
      <c r="J149" t="str">
        <f t="shared" si="29"/>
        <v>X</v>
      </c>
      <c r="K149" t="str">
        <f t="shared" si="30"/>
        <v>X</v>
      </c>
      <c r="L149" t="str">
        <f t="shared" si="32"/>
        <v>X</v>
      </c>
      <c r="M149" t="str">
        <f t="shared" si="33"/>
        <v>X</v>
      </c>
      <c r="N149" t="str">
        <f t="shared" si="35"/>
        <v>X</v>
      </c>
      <c r="O149" t="str">
        <f t="shared" si="37"/>
        <v>X</v>
      </c>
      <c r="Q149">
        <v>144</v>
      </c>
      <c r="R149" t="str">
        <f t="shared" si="36"/>
        <v>X</v>
      </c>
      <c r="S149" t="str">
        <f t="shared" si="34"/>
        <v>X</v>
      </c>
    </row>
    <row r="150" spans="2:19" x14ac:dyDescent="0.25">
      <c r="B150">
        <v>141</v>
      </c>
      <c r="C150">
        <f>'GASTOS PERSONAL DEL PROYECTO'!F148</f>
        <v>0</v>
      </c>
      <c r="D150">
        <f>'GASTOS PERSONAL DEL PROYECTO'!G148</f>
        <v>0</v>
      </c>
      <c r="E150">
        <f>'GASTOS PERSONAL DEL PROYECTO'!H148</f>
        <v>0</v>
      </c>
      <c r="F150" t="str">
        <f t="shared" si="31"/>
        <v>X</v>
      </c>
      <c r="G150">
        <f>'GASTOS PERSONAL DEL PROYECTO'!I148</f>
        <v>0</v>
      </c>
      <c r="H150" t="str">
        <f t="shared" si="27"/>
        <v>X</v>
      </c>
      <c r="I150" t="str">
        <f t="shared" si="28"/>
        <v>X</v>
      </c>
      <c r="J150" t="str">
        <f t="shared" si="29"/>
        <v>X</v>
      </c>
      <c r="K150" t="str">
        <f t="shared" si="30"/>
        <v>X</v>
      </c>
      <c r="L150" t="str">
        <f t="shared" si="32"/>
        <v>X</v>
      </c>
      <c r="M150" t="str">
        <f t="shared" si="33"/>
        <v>X</v>
      </c>
      <c r="N150" t="str">
        <f t="shared" si="35"/>
        <v>X</v>
      </c>
      <c r="O150" t="str">
        <f t="shared" si="37"/>
        <v>X</v>
      </c>
      <c r="Q150">
        <v>145</v>
      </c>
      <c r="R150" t="str">
        <f t="shared" si="36"/>
        <v>X</v>
      </c>
      <c r="S150" t="str">
        <f t="shared" si="34"/>
        <v>X</v>
      </c>
    </row>
    <row r="151" spans="2:19" x14ac:dyDescent="0.25">
      <c r="B151">
        <v>142</v>
      </c>
      <c r="C151">
        <f>'GASTOS PERSONAL DEL PROYECTO'!F149</f>
        <v>0</v>
      </c>
      <c r="D151">
        <f>'GASTOS PERSONAL DEL PROYECTO'!G149</f>
        <v>0</v>
      </c>
      <c r="E151">
        <f>'GASTOS PERSONAL DEL PROYECTO'!H149</f>
        <v>0</v>
      </c>
      <c r="F151" t="str">
        <f t="shared" si="31"/>
        <v>X</v>
      </c>
      <c r="G151">
        <f>'GASTOS PERSONAL DEL PROYECTO'!I149</f>
        <v>0</v>
      </c>
      <c r="H151" t="str">
        <f t="shared" si="27"/>
        <v>X</v>
      </c>
      <c r="I151" t="str">
        <f t="shared" si="28"/>
        <v>X</v>
      </c>
      <c r="J151" t="str">
        <f t="shared" si="29"/>
        <v>X</v>
      </c>
      <c r="K151" t="str">
        <f t="shared" si="30"/>
        <v>X</v>
      </c>
      <c r="L151" t="str">
        <f t="shared" si="32"/>
        <v>X</v>
      </c>
      <c r="M151" t="str">
        <f t="shared" si="33"/>
        <v>X</v>
      </c>
      <c r="N151" t="str">
        <f t="shared" si="35"/>
        <v>X</v>
      </c>
      <c r="O151" t="str">
        <f t="shared" si="37"/>
        <v>X</v>
      </c>
      <c r="Q151">
        <v>146</v>
      </c>
      <c r="R151" t="str">
        <f t="shared" si="36"/>
        <v>X</v>
      </c>
      <c r="S151" t="str">
        <f t="shared" si="34"/>
        <v>X</v>
      </c>
    </row>
    <row r="152" spans="2:19" x14ac:dyDescent="0.25">
      <c r="B152">
        <v>143</v>
      </c>
      <c r="C152">
        <f>'GASTOS PERSONAL DEL PROYECTO'!F150</f>
        <v>0</v>
      </c>
      <c r="D152">
        <f>'GASTOS PERSONAL DEL PROYECTO'!G150</f>
        <v>0</v>
      </c>
      <c r="E152">
        <f>'GASTOS PERSONAL DEL PROYECTO'!H150</f>
        <v>0</v>
      </c>
      <c r="F152" t="str">
        <f t="shared" si="31"/>
        <v>X</v>
      </c>
      <c r="G152">
        <f>'GASTOS PERSONAL DEL PROYECTO'!I150</f>
        <v>0</v>
      </c>
      <c r="H152" t="str">
        <f t="shared" si="27"/>
        <v>X</v>
      </c>
      <c r="I152" t="str">
        <f t="shared" si="28"/>
        <v>X</v>
      </c>
      <c r="J152" t="str">
        <f t="shared" si="29"/>
        <v>X</v>
      </c>
      <c r="K152" t="str">
        <f t="shared" si="30"/>
        <v>X</v>
      </c>
      <c r="L152" t="str">
        <f t="shared" si="32"/>
        <v>X</v>
      </c>
      <c r="M152" t="str">
        <f t="shared" si="33"/>
        <v>X</v>
      </c>
      <c r="N152" t="str">
        <f t="shared" si="35"/>
        <v>X</v>
      </c>
      <c r="O152" t="str">
        <f t="shared" si="37"/>
        <v>X</v>
      </c>
      <c r="Q152">
        <v>147</v>
      </c>
      <c r="R152" t="str">
        <f t="shared" si="36"/>
        <v>X</v>
      </c>
      <c r="S152" t="str">
        <f t="shared" si="34"/>
        <v>X</v>
      </c>
    </row>
    <row r="153" spans="2:19" x14ac:dyDescent="0.25">
      <c r="B153">
        <v>144</v>
      </c>
      <c r="C153">
        <f>'GASTOS PERSONAL DEL PROYECTO'!F151</f>
        <v>0</v>
      </c>
      <c r="D153">
        <f>'GASTOS PERSONAL DEL PROYECTO'!G151</f>
        <v>0</v>
      </c>
      <c r="E153">
        <f>'GASTOS PERSONAL DEL PROYECTO'!H151</f>
        <v>0</v>
      </c>
      <c r="F153" t="str">
        <f t="shared" si="31"/>
        <v>X</v>
      </c>
      <c r="G153">
        <f>'GASTOS PERSONAL DEL PROYECTO'!I151</f>
        <v>0</v>
      </c>
      <c r="H153" t="str">
        <f t="shared" si="27"/>
        <v>X</v>
      </c>
      <c r="I153" t="str">
        <f t="shared" si="28"/>
        <v>X</v>
      </c>
      <c r="J153" t="str">
        <f t="shared" si="29"/>
        <v>X</v>
      </c>
      <c r="K153" t="str">
        <f t="shared" si="30"/>
        <v>X</v>
      </c>
      <c r="L153" t="str">
        <f t="shared" si="32"/>
        <v>X</v>
      </c>
      <c r="M153" t="str">
        <f t="shared" si="33"/>
        <v>X</v>
      </c>
      <c r="N153" t="str">
        <f t="shared" si="35"/>
        <v>X</v>
      </c>
      <c r="O153" t="str">
        <f t="shared" si="37"/>
        <v>X</v>
      </c>
      <c r="Q153">
        <v>148</v>
      </c>
      <c r="R153" t="str">
        <f t="shared" si="36"/>
        <v>X</v>
      </c>
      <c r="S153" t="str">
        <f t="shared" si="34"/>
        <v>X</v>
      </c>
    </row>
    <row r="154" spans="2:19" x14ac:dyDescent="0.25">
      <c r="B154">
        <v>145</v>
      </c>
      <c r="C154">
        <f>'GASTOS PERSONAL DEL PROYECTO'!F152</f>
        <v>0</v>
      </c>
      <c r="D154">
        <f>'GASTOS PERSONAL DEL PROYECTO'!G152</f>
        <v>0</v>
      </c>
      <c r="E154">
        <f>'GASTOS PERSONAL DEL PROYECTO'!H152</f>
        <v>0</v>
      </c>
      <c r="F154" t="str">
        <f t="shared" si="31"/>
        <v>X</v>
      </c>
      <c r="G154">
        <f>'GASTOS PERSONAL DEL PROYECTO'!I152</f>
        <v>0</v>
      </c>
      <c r="H154" t="str">
        <f t="shared" si="27"/>
        <v>X</v>
      </c>
      <c r="I154" t="str">
        <f t="shared" si="28"/>
        <v>X</v>
      </c>
      <c r="J154" t="str">
        <f t="shared" si="29"/>
        <v>X</v>
      </c>
      <c r="K154" t="str">
        <f t="shared" si="30"/>
        <v>X</v>
      </c>
      <c r="L154" t="str">
        <f t="shared" si="32"/>
        <v>X</v>
      </c>
      <c r="M154" t="str">
        <f t="shared" si="33"/>
        <v>X</v>
      </c>
      <c r="N154" t="str">
        <f t="shared" si="35"/>
        <v>X</v>
      </c>
      <c r="O154" t="str">
        <f t="shared" si="37"/>
        <v>X</v>
      </c>
      <c r="Q154">
        <v>149</v>
      </c>
      <c r="R154" t="str">
        <f t="shared" si="36"/>
        <v>X</v>
      </c>
      <c r="S154" t="str">
        <f t="shared" si="34"/>
        <v>X</v>
      </c>
    </row>
    <row r="155" spans="2:19" x14ac:dyDescent="0.25">
      <c r="B155">
        <v>146</v>
      </c>
      <c r="C155">
        <f>'GASTOS PERSONAL DEL PROYECTO'!F153</f>
        <v>0</v>
      </c>
      <c r="D155">
        <f>'GASTOS PERSONAL DEL PROYECTO'!G153</f>
        <v>0</v>
      </c>
      <c r="E155">
        <f>'GASTOS PERSONAL DEL PROYECTO'!H153</f>
        <v>0</v>
      </c>
      <c r="F155" t="str">
        <f t="shared" si="31"/>
        <v>X</v>
      </c>
      <c r="G155">
        <f>'GASTOS PERSONAL DEL PROYECTO'!I153</f>
        <v>0</v>
      </c>
      <c r="H155" t="str">
        <f t="shared" si="27"/>
        <v>X</v>
      </c>
      <c r="I155" t="str">
        <f t="shared" si="28"/>
        <v>X</v>
      </c>
      <c r="J155" t="str">
        <f t="shared" si="29"/>
        <v>X</v>
      </c>
      <c r="K155" t="str">
        <f t="shared" si="30"/>
        <v>X</v>
      </c>
      <c r="L155" t="str">
        <f t="shared" si="32"/>
        <v>X</v>
      </c>
      <c r="M155" t="str">
        <f t="shared" si="33"/>
        <v>X</v>
      </c>
      <c r="N155" t="str">
        <f t="shared" si="35"/>
        <v>X</v>
      </c>
      <c r="O155" t="str">
        <f t="shared" si="37"/>
        <v>X</v>
      </c>
      <c r="Q155">
        <v>150</v>
      </c>
      <c r="R155" t="str">
        <f t="shared" si="36"/>
        <v>X</v>
      </c>
      <c r="S155" t="str">
        <f t="shared" si="34"/>
        <v>X</v>
      </c>
    </row>
    <row r="156" spans="2:19" x14ac:dyDescent="0.25">
      <c r="B156">
        <v>147</v>
      </c>
      <c r="C156">
        <f>'GASTOS PERSONAL DEL PROYECTO'!F154</f>
        <v>0</v>
      </c>
      <c r="D156">
        <f>'GASTOS PERSONAL DEL PROYECTO'!G154</f>
        <v>0</v>
      </c>
      <c r="E156">
        <f>'GASTOS PERSONAL DEL PROYECTO'!H154</f>
        <v>0</v>
      </c>
      <c r="F156" t="str">
        <f t="shared" si="31"/>
        <v>X</v>
      </c>
      <c r="G156">
        <f>'GASTOS PERSONAL DEL PROYECTO'!I154</f>
        <v>0</v>
      </c>
      <c r="H156" t="str">
        <f t="shared" ref="H156:H159" si="38">IF(D156=0,"X",IF(D156="X","X",IF(LEN(D156)=10,VALUE(CONCATENATE(MID(D156,7,1),MID(D156,9,1))),IF(LEN(D156)=11,VALUE(CONCATENATE(MID(D156,7,1),MID(D156,9,2)))))))</f>
        <v>X</v>
      </c>
      <c r="I156" t="str">
        <f t="shared" ref="I156:I159" si="39">IF(D156=0,"X",MID(D156,7,1))</f>
        <v>X</v>
      </c>
      <c r="J156" t="str">
        <f t="shared" ref="J156:J159" si="40">IF(D156=0,"X",IF(LEN(D156)=10,VALUE(MID(D156,9,1)),IF(LEN(D156)=11,VALUE(MID(D156,9,2)))))</f>
        <v>X</v>
      </c>
      <c r="K156" t="str">
        <f t="shared" ref="K156:K159" si="41">IF(H156="X","X",IF(J156&lt;10,H156,IF(J156&gt;=10,VALUE(CONCATENATE(I156,9+1-1/J156)))))</f>
        <v>X</v>
      </c>
      <c r="L156" t="str">
        <f t="shared" si="32"/>
        <v>X</v>
      </c>
      <c r="M156" t="str">
        <f t="shared" si="33"/>
        <v>X</v>
      </c>
      <c r="N156" t="str">
        <f t="shared" si="35"/>
        <v>X</v>
      </c>
      <c r="O156" t="str">
        <f t="shared" si="37"/>
        <v>X</v>
      </c>
      <c r="Q156">
        <v>151</v>
      </c>
      <c r="R156" t="str">
        <f t="shared" si="36"/>
        <v>X</v>
      </c>
      <c r="S156" t="str">
        <f t="shared" si="34"/>
        <v>X</v>
      </c>
    </row>
    <row r="157" spans="2:19" x14ac:dyDescent="0.25">
      <c r="B157">
        <v>148</v>
      </c>
      <c r="C157">
        <f>'GASTOS PERSONAL DEL PROYECTO'!F155</f>
        <v>0</v>
      </c>
      <c r="D157">
        <f>'GASTOS PERSONAL DEL PROYECTO'!G155</f>
        <v>0</v>
      </c>
      <c r="E157">
        <f>'GASTOS PERSONAL DEL PROYECTO'!H155</f>
        <v>0</v>
      </c>
      <c r="F157" t="str">
        <f t="shared" ref="F157:F159" si="42">IF(C157=0,"X",CONCATENATE(D157," ",C157))</f>
        <v>X</v>
      </c>
      <c r="G157">
        <f>'GASTOS PERSONAL DEL PROYECTO'!I155</f>
        <v>0</v>
      </c>
      <c r="H157" t="str">
        <f t="shared" si="38"/>
        <v>X</v>
      </c>
      <c r="I157" t="str">
        <f t="shared" si="39"/>
        <v>X</v>
      </c>
      <c r="J157" t="str">
        <f t="shared" si="40"/>
        <v>X</v>
      </c>
      <c r="K157" t="str">
        <f t="shared" si="41"/>
        <v>X</v>
      </c>
      <c r="L157" t="str">
        <f t="shared" ref="L157:L159" si="43">IF(F157="X","X",CONCATENATE(K157,F157))</f>
        <v>X</v>
      </c>
      <c r="M157" t="str">
        <f t="shared" si="33"/>
        <v>X</v>
      </c>
      <c r="N157" t="str">
        <f t="shared" si="35"/>
        <v>X</v>
      </c>
      <c r="O157" t="str">
        <f t="shared" si="37"/>
        <v>X</v>
      </c>
      <c r="Q157">
        <v>152</v>
      </c>
      <c r="R157" t="str">
        <f t="shared" si="36"/>
        <v>X</v>
      </c>
      <c r="S157" t="str">
        <f t="shared" si="34"/>
        <v>X</v>
      </c>
    </row>
    <row r="158" spans="2:19" x14ac:dyDescent="0.25">
      <c r="B158">
        <v>149</v>
      </c>
      <c r="C158">
        <f>'GASTOS PERSONAL DEL PROYECTO'!F156</f>
        <v>0</v>
      </c>
      <c r="D158">
        <f>'GASTOS PERSONAL DEL PROYECTO'!G156</f>
        <v>0</v>
      </c>
      <c r="E158">
        <f>'GASTOS PERSONAL DEL PROYECTO'!H156</f>
        <v>0</v>
      </c>
      <c r="F158" t="str">
        <f t="shared" si="42"/>
        <v>X</v>
      </c>
      <c r="G158">
        <f>'GASTOS PERSONAL DEL PROYECTO'!I156</f>
        <v>0</v>
      </c>
      <c r="H158" t="str">
        <f t="shared" si="38"/>
        <v>X</v>
      </c>
      <c r="I158" t="str">
        <f t="shared" si="39"/>
        <v>X</v>
      </c>
      <c r="J158" t="str">
        <f t="shared" si="40"/>
        <v>X</v>
      </c>
      <c r="K158" t="str">
        <f t="shared" si="41"/>
        <v>X</v>
      </c>
      <c r="L158" t="str">
        <f t="shared" si="43"/>
        <v>X</v>
      </c>
      <c r="M158" t="str">
        <f t="shared" si="33"/>
        <v>X</v>
      </c>
      <c r="N158" t="str">
        <f t="shared" si="35"/>
        <v>X</v>
      </c>
      <c r="O158" t="str">
        <f t="shared" si="37"/>
        <v>X</v>
      </c>
      <c r="Q158">
        <v>153</v>
      </c>
      <c r="R158" t="str">
        <f t="shared" si="36"/>
        <v>X</v>
      </c>
      <c r="S158" t="str">
        <f t="shared" si="34"/>
        <v>X</v>
      </c>
    </row>
    <row r="159" spans="2:19" x14ac:dyDescent="0.25">
      <c r="B159">
        <v>150</v>
      </c>
      <c r="C159">
        <f>'GASTOS PERSONAL DEL PROYECTO'!F157</f>
        <v>0</v>
      </c>
      <c r="D159">
        <f>'GASTOS PERSONAL DEL PROYECTO'!G157</f>
        <v>0</v>
      </c>
      <c r="E159">
        <f>'GASTOS PERSONAL DEL PROYECTO'!H157</f>
        <v>0</v>
      </c>
      <c r="F159" t="str">
        <f t="shared" si="42"/>
        <v>X</v>
      </c>
      <c r="G159">
        <f>'GASTOS PERSONAL DEL PROYECTO'!I157</f>
        <v>0</v>
      </c>
      <c r="H159" t="str">
        <f t="shared" si="38"/>
        <v>X</v>
      </c>
      <c r="I159" t="str">
        <f t="shared" si="39"/>
        <v>X</v>
      </c>
      <c r="J159" t="str">
        <f t="shared" si="40"/>
        <v>X</v>
      </c>
      <c r="K159" t="str">
        <f t="shared" si="41"/>
        <v>X</v>
      </c>
      <c r="L159" t="str">
        <f t="shared" si="43"/>
        <v>X</v>
      </c>
      <c r="M159" t="str">
        <f t="shared" si="33"/>
        <v>X</v>
      </c>
      <c r="N159" t="str">
        <f t="shared" si="35"/>
        <v>X</v>
      </c>
      <c r="O159" t="str">
        <f t="shared" si="37"/>
        <v>X</v>
      </c>
      <c r="Q159">
        <v>154</v>
      </c>
      <c r="R159" t="str">
        <f t="shared" si="36"/>
        <v>X</v>
      </c>
      <c r="S159" t="str">
        <f t="shared" si="34"/>
        <v>X</v>
      </c>
    </row>
  </sheetData>
  <sheetProtection algorithmName="SHA-512" hashValue="4NKYqczim2spIAnDGIGkwy+h0/W3FhTERBDjdUGCgu6LEPp4sLkcOB3D2dkoEtLGr1elbn81ky3M6uBDJ5f/og==" saltValue="fodviBqMdf0HvROFokQe5A==" spinCount="100000" sheet="1" objects="1" scenarios="1" selectLockedCells="1" selectUnlockedCells="1"/>
  <conditionalFormatting sqref="A1:XFD159">
    <cfRule type="expression" dxfId="0" priority="1">
      <formula>$B$1&lt;&gt;1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029541-14F8-4CB4-8D36-FCE3A93C863C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  <ds:schemaRef ds:uri="d0f1999e-fb46-4be1-aa14-5c6f3ecfb515"/>
  </ds:schemaRefs>
</ds:datastoreItem>
</file>

<file path=customXml/itemProps2.xml><?xml version="1.0" encoding="utf-8"?>
<ds:datastoreItem xmlns:ds="http://schemas.openxmlformats.org/officeDocument/2006/customXml" ds:itemID="{E2476DF4-02D8-4044-ADE0-5722C066DDB6}"/>
</file>

<file path=customXml/itemProps3.xml><?xml version="1.0" encoding="utf-8"?>
<ds:datastoreItem xmlns:ds="http://schemas.openxmlformats.org/officeDocument/2006/customXml" ds:itemID="{3EE9944E-3909-433B-9F9E-31D0AE9462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GASTOS PERSONAL DEL PROYECTO</vt:lpstr>
      <vt:lpstr>RESUMEN GASTOS DE PERSONAL</vt:lpstr>
      <vt:lpstr>AUXILIAR</vt:lpstr>
      <vt:lpstr>AUXILIAR!Área_de_impresión</vt:lpstr>
      <vt:lpstr>'GASTOS PERSONAL DEL PROYECTO'!Área_de_impresión</vt:lpstr>
      <vt:lpstr>'RESUMEN GASTOS DE PERSONAL'!Área_de_impresión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2024-02-01T13:52:39Z</cp:lastPrinted>
  <dcterms:created xsi:type="dcterms:W3CDTF">2024-01-11T14:13:01Z</dcterms:created>
  <dcterms:modified xsi:type="dcterms:W3CDTF">2025-01-14T10:16:48Z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MediaServiceImageTags">
    <vt:lpwstr/>
  </property>
</Properties>
</file>