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institutofomentomurcia.sharepoint.com/sites/innv/Documentos compartidos/Innovación/P11 AYUDAS INFO/TD40 2025/Memoria y Presupuesto/"/>
    </mc:Choice>
  </mc:AlternateContent>
  <xr:revisionPtr revIDLastSave="1801" documentId="8_{790350BD-B11F-4C91-95FB-FD163C04A036}" xr6:coauthVersionLast="47" xr6:coauthVersionMax="47" xr10:uidLastSave="{F7A468DA-6C08-41BB-8AE9-EEFD4171026B}"/>
  <bookViews>
    <workbookView xWindow="-120" yWindow="-120" windowWidth="29040" windowHeight="15720" tabRatio="771" xr2:uid="{FDA038DE-7871-4C2F-9A35-B8BB74D835EE}"/>
  </bookViews>
  <sheets>
    <sheet name="0. INSTRUCCIONES" sheetId="3" r:id="rId1"/>
    <sheet name="1. DATOS BASICOS" sheetId="14" r:id="rId2"/>
    <sheet name="2. DETALLE PRESUPUESTO" sheetId="9" r:id="rId3"/>
    <sheet name="3. TECNOLOGÍAS EMPLEADAS" sheetId="16" r:id="rId4"/>
    <sheet name="4. ACTIVIDAD 1" sheetId="10" r:id="rId5"/>
    <sheet name="5. ACTIVIDAD 2" sheetId="11" r:id="rId6"/>
    <sheet name="6. ACTIVIDAD 3" sheetId="12" r:id="rId7"/>
    <sheet name="7. ACTIVIDAD 4" sheetId="13" r:id="rId8"/>
    <sheet name="8. CRONOGRAMA DE ACTIVIDADES" sheetId="8" r:id="rId9"/>
    <sheet name="9. RESUMEN DE PRESUPUESTO" sheetId="2" r:id="rId10"/>
  </sheets>
  <definedNames>
    <definedName name="_xlnm._FilterDatabase" localSheetId="3" hidden="1">'3. TECNOLOGÍAS EMPLEADAS'!$C$6:$C$27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2" l="1"/>
  <c r="O7" i="16"/>
  <c r="O8" i="16"/>
  <c r="O9" i="16"/>
  <c r="O10" i="16"/>
  <c r="O11" i="16"/>
  <c r="O12" i="16"/>
  <c r="O13" i="16"/>
  <c r="O14" i="16"/>
  <c r="O15" i="16"/>
  <c r="O16" i="16"/>
  <c r="O17" i="16"/>
  <c r="O18" i="16"/>
  <c r="O19" i="16"/>
  <c r="O20" i="16"/>
  <c r="O21" i="16"/>
  <c r="O22" i="16"/>
  <c r="O23" i="16"/>
  <c r="O24" i="16"/>
  <c r="O25" i="16"/>
  <c r="O26" i="16"/>
  <c r="O27" i="16"/>
  <c r="O6" i="16"/>
  <c r="F42" i="9"/>
  <c r="H29" i="9"/>
  <c r="H30" i="9"/>
  <c r="H31" i="9"/>
  <c r="H32" i="9"/>
  <c r="H33" i="9"/>
  <c r="H34" i="9"/>
  <c r="H28" i="9"/>
  <c r="K27" i="16"/>
  <c r="K25" i="16"/>
  <c r="K24" i="16"/>
  <c r="K23" i="16"/>
  <c r="K21" i="16"/>
  <c r="K20" i="16"/>
  <c r="K18" i="16"/>
  <c r="K16" i="16"/>
  <c r="K13" i="16"/>
  <c r="K11" i="16"/>
  <c r="K10" i="16"/>
  <c r="K12" i="16"/>
  <c r="K14" i="16"/>
  <c r="K15" i="16"/>
  <c r="K17" i="16"/>
  <c r="K19" i="16"/>
  <c r="K22" i="16"/>
  <c r="K26" i="16"/>
  <c r="K9" i="16"/>
  <c r="K8" i="16"/>
  <c r="K7" i="16"/>
  <c r="K6" i="16"/>
  <c r="H7" i="16"/>
  <c r="I7" i="16"/>
  <c r="J7" i="16"/>
  <c r="H8" i="16"/>
  <c r="I8" i="16"/>
  <c r="J8" i="16"/>
  <c r="H9" i="16"/>
  <c r="I9" i="16"/>
  <c r="J9" i="16"/>
  <c r="H10" i="16"/>
  <c r="I10" i="16"/>
  <c r="J10" i="16"/>
  <c r="H11" i="16"/>
  <c r="I11" i="16"/>
  <c r="J11" i="16"/>
  <c r="H12" i="16"/>
  <c r="I12" i="16"/>
  <c r="J12" i="16"/>
  <c r="H13" i="16"/>
  <c r="I13" i="16"/>
  <c r="J13" i="16"/>
  <c r="H14" i="16"/>
  <c r="F14" i="16" s="1"/>
  <c r="I14" i="16"/>
  <c r="J14" i="16"/>
  <c r="H15" i="16"/>
  <c r="I15" i="16"/>
  <c r="J15" i="16"/>
  <c r="H16" i="16"/>
  <c r="I16" i="16"/>
  <c r="J16" i="16"/>
  <c r="H17" i="16"/>
  <c r="I17" i="16"/>
  <c r="J17" i="16"/>
  <c r="H18" i="16"/>
  <c r="F18" i="16" s="1"/>
  <c r="I18" i="16"/>
  <c r="J18" i="16"/>
  <c r="H19" i="16"/>
  <c r="I19" i="16"/>
  <c r="J19" i="16"/>
  <c r="H20" i="16"/>
  <c r="I20" i="16"/>
  <c r="J20" i="16"/>
  <c r="H21" i="16"/>
  <c r="I21" i="16"/>
  <c r="J21" i="16"/>
  <c r="H22" i="16"/>
  <c r="F22" i="16" s="1"/>
  <c r="I22" i="16"/>
  <c r="J22" i="16"/>
  <c r="H23" i="16"/>
  <c r="I23" i="16"/>
  <c r="J23" i="16"/>
  <c r="H24" i="16"/>
  <c r="I24" i="16"/>
  <c r="J24" i="16"/>
  <c r="H25" i="16"/>
  <c r="I25" i="16"/>
  <c r="J25" i="16"/>
  <c r="H26" i="16"/>
  <c r="F26" i="16" s="1"/>
  <c r="I26" i="16"/>
  <c r="J26" i="16"/>
  <c r="H27" i="16"/>
  <c r="I27" i="16"/>
  <c r="J27" i="16"/>
  <c r="J6" i="16"/>
  <c r="I6" i="16"/>
  <c r="H6" i="16"/>
  <c r="K28" i="9"/>
  <c r="G28" i="9" s="1"/>
  <c r="K29" i="9"/>
  <c r="G29" i="9" s="1"/>
  <c r="K30" i="9"/>
  <c r="G30" i="9" s="1"/>
  <c r="K31" i="9"/>
  <c r="G31" i="9" s="1"/>
  <c r="K32" i="9"/>
  <c r="G32" i="9" s="1"/>
  <c r="K33" i="9"/>
  <c r="G33" i="9" s="1"/>
  <c r="K34" i="9"/>
  <c r="G34" i="9" s="1"/>
  <c r="K18" i="9"/>
  <c r="F18" i="9" s="1"/>
  <c r="K19" i="9"/>
  <c r="F19" i="9" s="1"/>
  <c r="K20" i="9"/>
  <c r="F20" i="9" s="1"/>
  <c r="K21" i="9"/>
  <c r="F21" i="9" s="1"/>
  <c r="K22" i="9"/>
  <c r="F22" i="9" s="1"/>
  <c r="K23" i="9"/>
  <c r="F23" i="9" s="1"/>
  <c r="K7" i="9"/>
  <c r="F7" i="9" s="1"/>
  <c r="K8" i="9"/>
  <c r="F8" i="9" s="1"/>
  <c r="K9" i="9"/>
  <c r="F9" i="9" s="1"/>
  <c r="K10" i="9"/>
  <c r="F10" i="9" s="1"/>
  <c r="K11" i="9"/>
  <c r="F11" i="9" s="1"/>
  <c r="K12" i="9"/>
  <c r="F12" i="9" s="1"/>
  <c r="K6" i="9"/>
  <c r="F6" i="9" s="1"/>
  <c r="K17" i="9"/>
  <c r="F17" i="9" s="1"/>
  <c r="F24" i="16" l="1"/>
  <c r="F27" i="16"/>
  <c r="F15" i="16"/>
  <c r="F11" i="16"/>
  <c r="F7" i="16"/>
  <c r="F19" i="16"/>
  <c r="F16" i="16"/>
  <c r="F23" i="16"/>
  <c r="F20" i="16"/>
  <c r="F12" i="16"/>
  <c r="F10" i="16"/>
  <c r="F13" i="16"/>
  <c r="F21" i="16"/>
  <c r="F17" i="16"/>
  <c r="F25" i="16"/>
  <c r="F9" i="16"/>
  <c r="F8" i="16"/>
  <c r="F6" i="16"/>
  <c r="N6" i="16"/>
  <c r="L6" i="16"/>
  <c r="M6" i="16"/>
  <c r="C4" i="2"/>
  <c r="C3" i="2"/>
  <c r="C2" i="2"/>
  <c r="F11" i="2"/>
  <c r="D35" i="9"/>
  <c r="F1" i="16" l="1"/>
  <c r="E35" i="9"/>
  <c r="D24" i="9"/>
  <c r="F9" i="2" s="1"/>
  <c r="D13" i="9"/>
  <c r="F8" i="2" s="1"/>
  <c r="G35" i="9" l="1"/>
  <c r="F10" i="2"/>
  <c r="G10" i="2" s="1"/>
  <c r="D3" i="8" a="1"/>
  <c r="D3" i="8" s="1"/>
  <c r="F3" i="8" s="1"/>
  <c r="E16" i="8"/>
  <c r="D16" i="8"/>
  <c r="E13" i="8"/>
  <c r="D13" i="8"/>
  <c r="E10" i="8"/>
  <c r="D10" i="8"/>
  <c r="E7" i="8"/>
  <c r="D7" i="8"/>
  <c r="E3" i="8" a="1"/>
  <c r="E3" i="8" s="1"/>
  <c r="B16" i="8"/>
  <c r="B13" i="8"/>
  <c r="B10" i="8"/>
  <c r="B7" i="8"/>
  <c r="F9" i="8" l="1"/>
  <c r="F2" i="8"/>
  <c r="I3" i="8"/>
  <c r="I9" i="8" s="1"/>
  <c r="F12" i="8"/>
  <c r="F10" i="8"/>
  <c r="F7" i="8"/>
  <c r="F13" i="8"/>
  <c r="F16" i="8"/>
  <c r="F15" i="8"/>
  <c r="V3" i="8"/>
  <c r="V9" i="8" s="1"/>
  <c r="U3" i="8"/>
  <c r="U9" i="8" s="1"/>
  <c r="T3" i="8"/>
  <c r="T9" i="8" s="1"/>
  <c r="R3" i="8"/>
  <c r="R9" i="8" s="1"/>
  <c r="Q3" i="8"/>
  <c r="Q9" i="8" s="1"/>
  <c r="F6" i="8"/>
  <c r="L3" i="8"/>
  <c r="L9" i="8" s="1"/>
  <c r="O3" i="8"/>
  <c r="O9" i="8" s="1"/>
  <c r="N3" i="8"/>
  <c r="N9" i="8" s="1"/>
  <c r="G3" i="8"/>
  <c r="G9" i="8" s="1"/>
  <c r="K3" i="8"/>
  <c r="K9" i="8" s="1"/>
  <c r="J3" i="8"/>
  <c r="J9" i="8" s="1"/>
  <c r="H3" i="8"/>
  <c r="H9" i="8" s="1"/>
  <c r="X3" i="8"/>
  <c r="X9" i="8" s="1"/>
  <c r="W3" i="8"/>
  <c r="W9" i="8" s="1"/>
  <c r="S3" i="8"/>
  <c r="S9" i="8" s="1"/>
  <c r="P3" i="8"/>
  <c r="P9" i="8" s="1"/>
  <c r="AC3" i="8"/>
  <c r="AC9" i="8" s="1"/>
  <c r="AB3" i="8"/>
  <c r="AB9" i="8" s="1"/>
  <c r="AA3" i="8"/>
  <c r="AA9" i="8" s="1"/>
  <c r="Z3" i="8"/>
  <c r="Z9" i="8" s="1"/>
  <c r="Y3" i="8"/>
  <c r="Y9" i="8" s="1"/>
  <c r="M3" i="8"/>
  <c r="M9" i="8" s="1"/>
  <c r="F12" i="2" l="1"/>
  <c r="G6" i="8"/>
  <c r="G2" i="8"/>
  <c r="I2" i="8"/>
  <c r="I10" i="8"/>
  <c r="I7" i="8"/>
  <c r="I15" i="8"/>
  <c r="I12" i="8"/>
  <c r="I16" i="8"/>
  <c r="I6" i="8"/>
  <c r="I13" i="8"/>
  <c r="W15" i="8"/>
  <c r="W16" i="8"/>
  <c r="W13" i="8"/>
  <c r="W7" i="8"/>
  <c r="W10" i="8"/>
  <c r="W12" i="8"/>
  <c r="U15" i="8"/>
  <c r="U16" i="8"/>
  <c r="U7" i="8"/>
  <c r="U13" i="8"/>
  <c r="U10" i="8"/>
  <c r="U12" i="8"/>
  <c r="J13" i="8"/>
  <c r="J7" i="8"/>
  <c r="J10" i="8"/>
  <c r="J12" i="8"/>
  <c r="J15" i="8"/>
  <c r="J16" i="8"/>
  <c r="M15" i="8"/>
  <c r="M16" i="8"/>
  <c r="M13" i="8"/>
  <c r="M7" i="8"/>
  <c r="M10" i="8"/>
  <c r="M12" i="8"/>
  <c r="K15" i="8"/>
  <c r="K16" i="8"/>
  <c r="K13" i="8"/>
  <c r="K7" i="8"/>
  <c r="K10" i="8"/>
  <c r="K12" i="8"/>
  <c r="L12" i="8"/>
  <c r="L15" i="8"/>
  <c r="L16" i="8"/>
  <c r="L13" i="8"/>
  <c r="L7" i="8"/>
  <c r="L10" i="8"/>
  <c r="H13" i="8"/>
  <c r="H7" i="8"/>
  <c r="H10" i="8"/>
  <c r="H12" i="8"/>
  <c r="H16" i="8"/>
  <c r="H15" i="8"/>
  <c r="V13" i="8"/>
  <c r="V7" i="8"/>
  <c r="V10" i="8"/>
  <c r="V12" i="8"/>
  <c r="V15" i="8"/>
  <c r="V16" i="8"/>
  <c r="Y15" i="8"/>
  <c r="Y16" i="8"/>
  <c r="Y13" i="8"/>
  <c r="Y7" i="8"/>
  <c r="Y10" i="8"/>
  <c r="Y12" i="8"/>
  <c r="G15" i="8"/>
  <c r="G16" i="8"/>
  <c r="G13" i="8"/>
  <c r="G7" i="8"/>
  <c r="G10" i="8"/>
  <c r="G12" i="8"/>
  <c r="T13" i="8"/>
  <c r="T7" i="8"/>
  <c r="T10" i="8"/>
  <c r="T12" i="8"/>
  <c r="T16" i="8"/>
  <c r="T15" i="8"/>
  <c r="Z15" i="8"/>
  <c r="Z16" i="8"/>
  <c r="Z13" i="8"/>
  <c r="Z7" i="8"/>
  <c r="Z10" i="8"/>
  <c r="Z12" i="8"/>
  <c r="N15" i="8"/>
  <c r="N16" i="8"/>
  <c r="N13" i="8"/>
  <c r="N7" i="8"/>
  <c r="N10" i="8"/>
  <c r="N12" i="8"/>
  <c r="O15" i="8"/>
  <c r="O16" i="8"/>
  <c r="O13" i="8"/>
  <c r="O7" i="8"/>
  <c r="O10" i="8"/>
  <c r="O12" i="8"/>
  <c r="AA15" i="8"/>
  <c r="AA16" i="8"/>
  <c r="AA13" i="8"/>
  <c r="AA7" i="8"/>
  <c r="AA10" i="8"/>
  <c r="AA12" i="8"/>
  <c r="AC15" i="8"/>
  <c r="AC16" i="8"/>
  <c r="AC13" i="8"/>
  <c r="AC7" i="8"/>
  <c r="AC10" i="8"/>
  <c r="AC12" i="8"/>
  <c r="P15" i="8"/>
  <c r="P16" i="8"/>
  <c r="P13" i="8"/>
  <c r="P7" i="8"/>
  <c r="P10" i="8"/>
  <c r="P12" i="8"/>
  <c r="AB15" i="8"/>
  <c r="AB16" i="8"/>
  <c r="AB13" i="8"/>
  <c r="AB7" i="8"/>
  <c r="AB10" i="8"/>
  <c r="AB12" i="8"/>
  <c r="S15" i="8"/>
  <c r="S16" i="8"/>
  <c r="S13" i="8"/>
  <c r="S7" i="8"/>
  <c r="S10" i="8"/>
  <c r="S12" i="8"/>
  <c r="Q7" i="8"/>
  <c r="Q10" i="8"/>
  <c r="Q12" i="8"/>
  <c r="Q15" i="8"/>
  <c r="Q16" i="8"/>
  <c r="Q13" i="8"/>
  <c r="R15" i="8"/>
  <c r="R16" i="8"/>
  <c r="R13" i="8"/>
  <c r="R7" i="8"/>
  <c r="R10" i="8"/>
  <c r="R12" i="8"/>
  <c r="X7" i="8"/>
  <c r="X10" i="8"/>
  <c r="X12" i="8"/>
  <c r="X15" i="8"/>
  <c r="X16" i="8"/>
  <c r="X13" i="8"/>
  <c r="N2" i="8"/>
  <c r="O2" i="8"/>
  <c r="AB2" i="8"/>
  <c r="P2" i="8"/>
  <c r="Q2" i="8"/>
  <c r="AA2" i="8"/>
  <c r="AC2" i="8"/>
  <c r="S2" i="8"/>
  <c r="W2" i="8"/>
  <c r="R2" i="8"/>
  <c r="X2" i="8"/>
  <c r="T2" i="8"/>
  <c r="Y2" i="8"/>
  <c r="Z2" i="8"/>
  <c r="L2" i="8"/>
  <c r="H2" i="8"/>
  <c r="U2" i="8"/>
  <c r="J2" i="8"/>
  <c r="V2" i="8"/>
  <c r="M2" i="8"/>
  <c r="K2" i="8"/>
  <c r="Z6" i="8"/>
  <c r="L6" i="8"/>
  <c r="AC6" i="8"/>
  <c r="O6" i="8"/>
  <c r="P6" i="8"/>
  <c r="S6" i="8"/>
  <c r="W6" i="8"/>
  <c r="T6" i="8"/>
  <c r="AB6" i="8"/>
  <c r="X6" i="8"/>
  <c r="Q6" i="8"/>
  <c r="AA6" i="8"/>
  <c r="H6" i="8"/>
  <c r="R6" i="8"/>
  <c r="J6" i="8"/>
  <c r="M6" i="8"/>
  <c r="K6" i="8"/>
  <c r="U6" i="8"/>
  <c r="Y6" i="8"/>
  <c r="V6" i="8"/>
  <c r="N6" i="8"/>
  <c r="F13" i="2" l="1"/>
  <c r="H35" i="9" l="1"/>
  <c r="G13"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<sst xmlns="http://schemas.openxmlformats.org/spreadsheetml/2006/main" count="218" uniqueCount="122">
  <si>
    <t>NOMBRE EMPRESA</t>
  </si>
  <si>
    <t>NIF EMPRESA</t>
  </si>
  <si>
    <t>TITULO DEL PROYECTO</t>
  </si>
  <si>
    <t>NO</t>
  </si>
  <si>
    <t xml:space="preserve">TÍTULO DE LA COLABORACIÓN </t>
  </si>
  <si>
    <t xml:space="preserve">DESCRIPCIÓN DE LA COLABORACIÓN </t>
  </si>
  <si>
    <t>COLABORACIONES EXTERNAS</t>
  </si>
  <si>
    <t>DESCRIPCIÓN DEL ACTIVO MATERIAL</t>
  </si>
  <si>
    <t>INVERSION EN ACTIVO MATERIAL</t>
  </si>
  <si>
    <t>INVERSION EN ACTIVO INMATERIAL</t>
  </si>
  <si>
    <t>PRESUPUESTO DEL PROYECTO DESGLOSADO POR CONCEPTOS</t>
  </si>
  <si>
    <t>DESCRIPCIÓN DEL ACTIVO INMATERIAL</t>
  </si>
  <si>
    <t>NOMBRE ACTIVO</t>
  </si>
  <si>
    <t>RESUMEN DE PRESUPUESTO</t>
  </si>
  <si>
    <t>1. GENERALES</t>
  </si>
  <si>
    <t>INSTRUCCIONES</t>
  </si>
  <si>
    <t>OBSERVACIONES</t>
  </si>
  <si>
    <t>Link BASES REGULADORAS</t>
  </si>
  <si>
    <t>Nota: En el caso de detectar alguna contradiccion con lo indicado en este modelo de presupuesto, prevalece lo establecido 1º en Bases reguladoras y 2º en Convocatoria</t>
  </si>
  <si>
    <t>CONCEPTO DE GASTO</t>
  </si>
  <si>
    <t>COSTE ELEGIBLE PROPUESTO</t>
  </si>
  <si>
    <t>TOTAL PRESUPUESTO SUBVENCIONABLE</t>
  </si>
  <si>
    <t>ACTIVIDAD 1</t>
  </si>
  <si>
    <t>ACTIVIDAD 2</t>
  </si>
  <si>
    <t>MES INICIO ACTIVIDAD</t>
  </si>
  <si>
    <t>MES FIN DE ACTIVIDAD</t>
  </si>
  <si>
    <t>DESCRIPCION DE ACTIVIDAD</t>
  </si>
  <si>
    <t>TITULO DE ACTIVIDAD</t>
  </si>
  <si>
    <t>RECURSOS EMPLEADOS</t>
  </si>
  <si>
    <t>DESCRIPCION DE LA NECESIDAD DEL ACTIVO EN EL DESARROLLO DE LA ACTIVIDAD</t>
  </si>
  <si>
    <t>DESCRIPCION DE LA NECESIDAD DE LA COLABORACION EXTERNA DENTRO DE LA ACTIVIDAD</t>
  </si>
  <si>
    <t>ACTIVOS MATERIALES</t>
  </si>
  <si>
    <t>IMPORTE DE LA COLABORACIÓN (€)</t>
  </si>
  <si>
    <t>BREVE DESCRIPCION DEL PROYECTO</t>
  </si>
  <si>
    <t>ACTIVOS INMATERIALES</t>
  </si>
  <si>
    <t>NOMBRE ACTIVO INMATERIAL</t>
  </si>
  <si>
    <t>MES INICIO DEL PROYECTO</t>
  </si>
  <si>
    <t>MES FIN DEL PROYECTO</t>
  </si>
  <si>
    <t>TITULO</t>
  </si>
  <si>
    <t>DATOS BÁSICOS DEL PROYECTO</t>
  </si>
  <si>
    <t>ACTIVIDAD 3</t>
  </si>
  <si>
    <t>ACTIVIDAD 4</t>
  </si>
  <si>
    <t>Ir a cronograma</t>
  </si>
  <si>
    <t>COSTE INFORME AUDITOR</t>
  </si>
  <si>
    <t>DESCRIPCION DEL COSTE AUDITOR</t>
  </si>
  <si>
    <t>COSTES INDIRECTOS (7% PRESUPUESTO ELEGIBLE)</t>
  </si>
  <si>
    <t>IMPORTE GASTO AUDITOR (€)</t>
  </si>
  <si>
    <t>SOLUCIONES DIGITALES</t>
  </si>
  <si>
    <t>PRESUPUESTO (€)</t>
  </si>
  <si>
    <t>Soluciones de diseño: CAD, CAM, CAE y DFM</t>
  </si>
  <si>
    <t>Aplicaciones  de gestión del producto: PLM y PDM</t>
  </si>
  <si>
    <t>Aplicaciones de soporte remoto de productos</t>
  </si>
  <si>
    <t>Soluciones de modelización y simulación</t>
  </si>
  <si>
    <t>Aplicaciones de realidad aumentada y realidad virtual</t>
  </si>
  <si>
    <t>Sistemas de Control Numérico</t>
  </si>
  <si>
    <t>Sistemas MES</t>
  </si>
  <si>
    <t>Sistemas SCADA y/o implantación de PLC</t>
  </si>
  <si>
    <t>Aplicaciones GMAO para facilitar el mantenimiento preventivo</t>
  </si>
  <si>
    <t>Robots industriales</t>
  </si>
  <si>
    <t>Sistemas de visión artificial</t>
  </si>
  <si>
    <t>Sistemas automatizados de almacenamiento, logística interna y trazabilidad</t>
  </si>
  <si>
    <t>Sistemas de fabricación aditiva e impresión 3D</t>
  </si>
  <si>
    <t>Sensorización de productos, servicios o procesos con objeto de procesar la información obtenida de los mismos</t>
  </si>
  <si>
    <t>Virtualización de procesos, gemelos digitales en ámbito 
productivo</t>
  </si>
  <si>
    <t>Aplicaciones de gestión integrada de la información de la empresa: ERP, SCM y MRP</t>
  </si>
  <si>
    <t>Aplicaciones de Business Intelligence, cuadro de mandos integral (BSC), analítica "big data", integración y minería de datos</t>
  </si>
  <si>
    <t>Gestión documental</t>
  </si>
  <si>
    <t>Automatización de procesos: BPM y RPA</t>
  </si>
  <si>
    <t>Sistemas CRM y aplicaciones interactivas de comercio electrónico (B2B o B2C) que integren también facturación y logística.</t>
  </si>
  <si>
    <t>Soluciones de ciberseguridad (excluida auditoría de seguridad)</t>
  </si>
  <si>
    <t>Aplicaciones a medida de IA</t>
  </si>
  <si>
    <t>SOLUCIÓN EMPLEADA EN EL PROYECTO (SI/NO)</t>
  </si>
  <si>
    <t>DESCRIPCIÓN DE LA SOLUCIÓN Y CONTRIBUCIÓN AL PROYECTO</t>
  </si>
  <si>
    <t>FECHA INICIO (DD/MM/AA)</t>
  </si>
  <si>
    <t>FECHA FIN (DD/MM/AA)</t>
  </si>
  <si>
    <t>FECHA INICIO ACTIVIDAD (DD/MM/AA)</t>
  </si>
  <si>
    <t>FECHA FIN ACTIVIDAD (DD/MM/AA)</t>
  </si>
  <si>
    <t>2.1 COLABORACIONES EXTERNAS</t>
  </si>
  <si>
    <t>Software relacionado con el desarrollo del proyecto de transformación digital: Licencias de software, excluyendo el software de propósito 
general como por ejemplo los sistemas operativos, aplicaciones monitorización de redes / sistemas, paquetes de ofimática, correo electrónico, edición y tratamiento de imágenes, salvo en los casos en que este tipo de software forme parte inseparable de otros activos que sean objeto de subvención dentro del proyecto. También se excluyen los cambios de versión o actualizaciones de software ya en uso en la empresa. No se consideran elegibles los costes por uso de soluciones y aplicaciones.</t>
  </si>
  <si>
    <t xml:space="preserve">2.3 COSTES DE INVERSIONES MATERIALES </t>
  </si>
  <si>
    <t>2.2 COSTES DE INVERSIÓN EN ACTIVOS INMATERIALES .</t>
  </si>
  <si>
    <t>La adquisición de activos materiales nuevos (incluidos gastos de transporte y embalaje), realizada a terceros, indubitadamente necesarios para el proyecto de transformación digital.</t>
  </si>
  <si>
    <t>Quedan excluidos la compra de terrenos, edificaciones, obra civil (excepto la estrictamente necesaria para la puesta en funcionamiento del nuevo equipo), así como las inversiones de sustitución y vehículos de cualquier tipo. Además, también quedan excluidos los gastos de formación, gastos de dietas y desplazamiento para la puesta en marcha de los nuevos equipos.</t>
  </si>
  <si>
    <t>2.4 COSTE DE INFORME DE AUDITORIA DE CIBERSEGURIDAD</t>
  </si>
  <si>
    <t>2.5 COSTES INDIRECTOS</t>
  </si>
  <si>
    <t xml:space="preserve">El 7% a tipo fijo de los costes elegibles anteriores </t>
  </si>
  <si>
    <t>No se subvencionarán los gastos realizados por empresas del grupo o partes vinculadas entendidas como tal las definidas en el artículo 18 de la Ley 27/2014, de 27 de noviembre, del Impuesto sobre Sociedades</t>
  </si>
  <si>
    <t>2. TIPO DE GASTO ELEGIBLE</t>
  </si>
  <si>
    <t>TÍTULO COSTE AUDITOR</t>
  </si>
  <si>
    <t>TOTAL COLABORACIÓN EXTERNA</t>
  </si>
  <si>
    <t>TOTAL ACTIVOS MATERIALES</t>
  </si>
  <si>
    <t>TOTAL ACTIVOS INMATERIALES</t>
  </si>
  <si>
    <t>IMPORTE ACTIVO 
INMATERIAL (€)</t>
  </si>
  <si>
    <t>AVISOS</t>
  </si>
  <si>
    <t>CAMPOS</t>
  </si>
  <si>
    <t>Los campos a cumplimentar son los sombreados en color:</t>
  </si>
  <si>
    <t>IR A INVERSIONES MATERIALES</t>
  </si>
  <si>
    <t>IR A INVERSIONES INMATERIALES</t>
  </si>
  <si>
    <t>IR A GASTO INFORME AUDITOR</t>
  </si>
  <si>
    <t>FALTA
DESCRIP.</t>
  </si>
  <si>
    <t>FALTA
PPTO</t>
  </si>
  <si>
    <t>Categoria 1</t>
  </si>
  <si>
    <t>Categoria 2</t>
  </si>
  <si>
    <t>Categoria 3</t>
  </si>
  <si>
    <t>Cumplimentar los datos por orden (En primer lugar la hoja "1. DATOS BÁSICOS", después "2. DETALLE PRESUPUESTO"…).</t>
  </si>
  <si>
    <r>
      <t xml:space="preserve">Coste del informe de auditoría de ciberseguridad. El importe máximo elegible de este coste no podrá superar los </t>
    </r>
    <r>
      <rPr>
        <b/>
        <sz val="11"/>
        <color theme="1"/>
        <rFont val="Aptos Narrow"/>
        <family val="2"/>
        <scheme val="minor"/>
      </rPr>
      <t>5.000 euros</t>
    </r>
    <r>
      <rPr>
        <sz val="11"/>
        <color theme="1"/>
        <rFont val="Aptos Narrow"/>
        <family val="2"/>
        <scheme val="minor"/>
      </rPr>
      <t>.</t>
    </r>
  </si>
  <si>
    <t>IMPORTE ACTIVO MATERIAL (1)</t>
  </si>
  <si>
    <t>(1) IMPORTE  DE LOS ACTIVOS MATERIALES VINCULADOS AL PROYECTO</t>
  </si>
  <si>
    <t>IMPORTE ACTIVO  IMPUTADO AL PROYECTO(2)</t>
  </si>
  <si>
    <t>(2) IMPORTE DE ACTIVOS MATERIALES  IMPUTADO AL PROYECTO CONSIDERANDO QUE EL LIMITE MAXIMO TOTAL ELEGIBLE ES EL  50% DEL PRESUPUESTO TOTAL NO PUDIENDO SUPERAR LOS 50.000 €</t>
  </si>
  <si>
    <r>
      <t>Atención en todo momento a los mensajes de "</t>
    </r>
    <r>
      <rPr>
        <b/>
        <sz val="11"/>
        <color theme="1"/>
        <rFont val="Aptos Narrow"/>
        <family val="2"/>
        <scheme val="minor"/>
      </rPr>
      <t>Avisos</t>
    </r>
    <r>
      <rPr>
        <sz val="11"/>
        <color theme="1"/>
        <rFont val="Aptos Narrow"/>
        <family val="2"/>
        <scheme val="minor"/>
      </rPr>
      <t>"</t>
    </r>
  </si>
  <si>
    <t xml:space="preserve">Gastos de colaboraciones externas directamente relacionadas con el proyecto de transformación digital. Serán elegibles los costes de contratación de servicios informáticos, incluyendo los desarrollos a medida, su instalación; asesoramiento técnico específico; consultoría y diagnóstico TIC, así como los costes de consultoría, ingeniería y servicios equivalentes destinados de manera exclusiva a la implantación del proyecto. En particular, se considerarán subvencionables la aplicación de metodologías de mejoras de procesos y modelos de negocio tipo LEAN o equivalente; rediseño de modelo de negocio u optimización de procesos claves de la empresa, en los ámbitos en los que impactarán las tecnologías que se implantarán. </t>
  </si>
  <si>
    <r>
      <t xml:space="preserve">El importe máximo subvencionable no podrá exceder el </t>
    </r>
    <r>
      <rPr>
        <b/>
        <sz val="11"/>
        <color theme="1"/>
        <rFont val="Aptos Narrow"/>
        <family val="2"/>
        <scheme val="minor"/>
      </rPr>
      <t>50%</t>
    </r>
    <r>
      <rPr>
        <sz val="11"/>
        <color theme="1"/>
        <rFont val="Aptos Narrow"/>
        <family val="2"/>
        <scheme val="minor"/>
      </rPr>
      <t xml:space="preserve"> del presupuesto subvencionable del proyecto, y en ningún caso superará el importe de </t>
    </r>
    <r>
      <rPr>
        <b/>
        <sz val="11"/>
        <rFont val="Aptos Narrow"/>
        <family val="2"/>
        <scheme val="minor"/>
      </rPr>
      <t>50.000 euros</t>
    </r>
    <r>
      <rPr>
        <sz val="11"/>
        <color theme="1"/>
        <rFont val="Aptos Narrow"/>
        <family val="2"/>
        <scheme val="minor"/>
      </rPr>
      <t>.</t>
    </r>
  </si>
  <si>
    <t xml:space="preserve">                                       TECNOLOGÍAS EMPLEADAS EN EL PROYECTO</t>
  </si>
  <si>
    <t xml:space="preserve">Si se sobrepasa el máximo coste elegible el campos se sombrea en color:  </t>
  </si>
  <si>
    <t>Leer atentamente las bases reguladoras y convocatoria con el fin de precisar al maximo posible los gastos, considerando los plazos de elegibilidad y pago.</t>
  </si>
  <si>
    <t>Errores a solucionar si el campo se sombrea con el color:</t>
  </si>
  <si>
    <t>Las hojas "8. CRONOGRAMA DE ACTIVIDADES y "9. RESUMEN DE PRESUPUESTO" están protegidas y no hay que introducir datos.</t>
  </si>
  <si>
    <t>En la hoja "3. TECNOLOGÍAS EMPLEADAS" hay que indicar sólo las tecnologías implementadas en el proyecto y con presupuesto en el mismo.</t>
  </si>
  <si>
    <t>Desde la hoja "4. ACTIVIDAD 1" hasta la hoja "8. CRONOGRAMA", ambas inclusives, se trata de indicar la planificación del proyecto y su finalidad principal es justificar la elegibilidad de los gastos de la hoja "2. DETALLE PRESUPUESTO".</t>
  </si>
  <si>
    <r>
      <rPr>
        <b/>
        <sz val="11"/>
        <color theme="1"/>
        <rFont val="Aptos Narrow"/>
        <family val="2"/>
        <scheme val="minor"/>
      </rPr>
      <t>IMPORTANTE</t>
    </r>
    <r>
      <rPr>
        <sz val="11"/>
        <color theme="1"/>
        <rFont val="Aptos Narrow"/>
        <family val="2"/>
        <scheme val="minor"/>
      </rPr>
      <t>: La descripcion de los distintos conceptos debe de ser concisa clara y definitoria de la actividad o trabajos a desarrollar con el fin de determinar la elegibilidad del gasto y su adecuada vinculacion al proyecto de digitalización.</t>
    </r>
  </si>
  <si>
    <t>La hoja "9. RESUMEN DE PRESUPUESTO" se presenta el presupuesto global que hay que trasladar al formulario de solicitud de ayuda. En esta hoja los campos son calculados con los datos introducidos en la hoja "2. DETALLE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</si>
</sst>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C0A]mmm\-yy;@"/>
    <numFmt numFmtId="165" formatCode="#,##0.00\ &quot;€&quot;"/>
  </numFmts>
  <fonts count="47"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Arial"/>
      <family val="2"/>
    </font>
    <font>
      <sz val="20"/>
      <color theme="1"/>
      <name val="Aptos Narrow"/>
      <family val="2"/>
      <scheme val="minor"/>
    </font>
    <font>
      <b/>
      <sz val="24"/>
      <color theme="1"/>
      <name val="Aptos Narrow"/>
      <family val="2"/>
      <scheme val="minor"/>
    </font>
    <font>
      <b/>
      <sz val="20"/>
      <color theme="1"/>
      <name val="Aptos Narrow"/>
      <family val="2"/>
      <scheme val="minor"/>
    </font>
    <font>
      <sz val="16"/>
      <color theme="1"/>
      <name val="Aptos Narrow"/>
      <family val="2"/>
      <scheme val="minor"/>
    </font>
    <font>
      <b/>
      <sz val="28"/>
      <color theme="1"/>
      <name val="Aptos Narrow"/>
      <family val="2"/>
      <scheme val="minor"/>
    </font>
    <font>
      <b/>
      <sz val="14"/>
      <color theme="1"/>
      <name val="Aptos Narrow"/>
      <family val="2"/>
      <scheme val="minor"/>
    </font>
    <font>
      <u/>
      <sz val="11"/>
      <color theme="10"/>
      <name val="Aptos Narrow"/>
      <family val="2"/>
      <scheme val="minor"/>
    </font>
    <font>
      <b/>
      <sz val="20"/>
      <color theme="2" tint="-0.499984740745262"/>
      <name val="Aptos Narrow"/>
      <family val="2"/>
      <scheme val="minor"/>
    </font>
    <font>
      <sz val="11"/>
      <name val="Nunito Sans"/>
    </font>
    <font>
      <sz val="11"/>
      <color theme="1"/>
      <name val="Nunito Sans"/>
    </font>
    <font>
      <b/>
      <sz val="11"/>
      <color theme="1"/>
      <name val="Nunito Sans"/>
    </font>
    <font>
      <b/>
      <sz val="16"/>
      <color theme="1"/>
      <name val="Aptos Narrow"/>
      <family val="2"/>
      <scheme val="minor"/>
    </font>
    <font>
      <b/>
      <sz val="11"/>
      <name val="Nunito Sans"/>
    </font>
    <font>
      <b/>
      <sz val="14"/>
      <color theme="1"/>
      <name val="Nunito Sans"/>
    </font>
    <font>
      <sz val="8"/>
      <name val="Aptos Narrow"/>
      <family val="2"/>
      <scheme val="minor"/>
    </font>
    <font>
      <b/>
      <sz val="10"/>
      <name val="Nunito Sans"/>
    </font>
    <font>
      <b/>
      <sz val="14"/>
      <color theme="2" tint="-0.499984740745262"/>
      <name val="Aptos Narrow"/>
      <family val="2"/>
      <scheme val="minor"/>
    </font>
    <font>
      <sz val="14"/>
      <color theme="1"/>
      <name val="Aptos Narrow"/>
      <family val="2"/>
      <scheme val="minor"/>
    </font>
    <font>
      <b/>
      <sz val="36"/>
      <color theme="1"/>
      <name val="Aptos Narrow"/>
      <family val="2"/>
      <scheme val="minor"/>
    </font>
    <font>
      <b/>
      <sz val="12"/>
      <color theme="2" tint="-0.499984740745262"/>
      <name val="Aptos Narrow"/>
      <family val="2"/>
      <scheme val="minor"/>
    </font>
    <font>
      <sz val="16"/>
      <color theme="1"/>
      <name val="Nunito Sans"/>
    </font>
    <font>
      <sz val="16"/>
      <color theme="2" tint="-0.749992370372631"/>
      <name val="Nunito Sans"/>
    </font>
    <font>
      <b/>
      <sz val="16"/>
      <color theme="8" tint="-0.249977111117893"/>
      <name val="Nunito Sans"/>
    </font>
    <font>
      <b/>
      <sz val="20"/>
      <color theme="10"/>
      <name val="Nunito Sans"/>
    </font>
    <font>
      <b/>
      <sz val="18"/>
      <color theme="3" tint="0.499984740745262"/>
      <name val="Aptos Narrow"/>
      <family val="2"/>
      <scheme val="minor"/>
    </font>
    <font>
      <sz val="13"/>
      <name val="Nunito Sans"/>
    </font>
    <font>
      <sz val="15"/>
      <name val="Nunito Sans"/>
    </font>
    <font>
      <sz val="15"/>
      <color theme="1"/>
      <name val="Nunito Sans"/>
    </font>
    <font>
      <b/>
      <sz val="14"/>
      <name val="Nunito Sans"/>
    </font>
    <font>
      <sz val="11"/>
      <color theme="0"/>
      <name val="Nunito Sans"/>
    </font>
    <font>
      <b/>
      <sz val="12"/>
      <name val="Nunito Sans"/>
    </font>
    <font>
      <sz val="11"/>
      <color rgb="FFFF0000"/>
      <name val="Aptos Narrow"/>
      <family val="2"/>
      <scheme val="minor"/>
    </font>
    <font>
      <b/>
      <u/>
      <sz val="18"/>
      <color theme="10"/>
      <name val="Aptos Narrow"/>
      <family val="2"/>
      <scheme val="minor"/>
    </font>
    <font>
      <b/>
      <sz val="11"/>
      <color rgb="FFFF0000"/>
      <name val="Nunito Sans"/>
    </font>
    <font>
      <b/>
      <sz val="12"/>
      <color rgb="FFFF0000"/>
      <name val="Nunito Sans"/>
    </font>
    <font>
      <b/>
      <sz val="11"/>
      <name val="Aptos Narrow"/>
      <family val="2"/>
      <scheme val="minor"/>
    </font>
    <font>
      <sz val="18"/>
      <color theme="1"/>
      <name val="Aptos Narrow"/>
      <family val="2"/>
      <scheme val="minor"/>
    </font>
    <font>
      <sz val="12"/>
      <color theme="1"/>
      <name val="Aptos Narrow"/>
      <family val="2"/>
      <scheme val="minor"/>
    </font>
    <font>
      <b/>
      <sz val="22"/>
      <color theme="1"/>
      <name val="Aptos Narrow"/>
      <family val="2"/>
      <scheme val="minor"/>
    </font>
    <font>
      <sz val="22"/>
      <color theme="1"/>
      <name val="Aptos Narrow"/>
      <family val="2"/>
      <scheme val="minor"/>
    </font>
    <font>
      <sz val="11"/>
      <color theme="0"/>
      <name val="Aptos Narrow"/>
      <family val="2"/>
      <scheme val="minor"/>
    </font>
    <font>
      <b/>
      <sz val="10"/>
      <color theme="0"/>
      <name val="Aptos Narrow"/>
      <family val="2"/>
      <scheme val="minor"/>
    </font>
    <font>
      <b/>
      <sz val="40"/>
      <color theme="0"/>
      <name val="Aptos Narrow"/>
      <family val="2"/>
      <scheme val="minor"/>
    </font>
  </fonts>
  <fills count="1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3" tint="0.749992370372631"/>
        <bgColor indexed="64"/>
      </patternFill>
    </fill>
    <fill>
      <patternFill patternType="solid">
        <fgColor them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top style="thin">
        <color indexed="64"/>
      </top>
      <bottom/>
      <diagonal/>
    </border>
    <border>
      <left style="thin">
        <color auto="1"/>
      </left>
      <right style="thin">
        <color auto="1"/>
      </right>
      <top/>
      <bottom style="thin">
        <color auto="1"/>
      </bottom>
      <diagonal/>
    </border>
    <border>
      <left style="medium">
        <color indexed="64"/>
      </left>
      <right style="medium">
        <color indexed="64"/>
      </right>
      <top style="thin">
        <color indexed="64"/>
      </top>
      <bottom/>
      <diagonal/>
    </border>
    <border>
      <left style="thin">
        <color auto="1"/>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0" fillId="0" borderId="0" applyNumberFormat="0" applyFill="0" applyBorder="0" applyAlignment="0" applyProtection="0"/>
  </cellStyleXfs>
  <cellXfs count="214">
    <xf numFmtId="0" fontId="0" fillId="0" borderId="0" xfId="0"/>
    <xf numFmtId="0" fontId="0" fillId="2" borderId="0" xfId="0" applyFill="1" applyProtection="1">
      <protection hidden="1"/>
    </xf>
    <xf numFmtId="0" fontId="0" fillId="0" borderId="0" xfId="0" applyProtection="1">
      <protection hidden="1"/>
    </xf>
    <xf numFmtId="0" fontId="15" fillId="0" borderId="9" xfId="0" applyFont="1" applyBorder="1" applyAlignment="1" applyProtection="1">
      <alignment vertical="center"/>
      <protection hidden="1"/>
    </xf>
    <xf numFmtId="0" fontId="15" fillId="0" borderId="10" xfId="0" applyFont="1" applyBorder="1" applyAlignment="1" applyProtection="1">
      <alignment vertical="center"/>
      <protection hidden="1"/>
    </xf>
    <xf numFmtId="0" fontId="0" fillId="2" borderId="27" xfId="0" applyFill="1" applyBorder="1" applyAlignment="1" applyProtection="1">
      <alignment horizontal="left" vertical="center"/>
      <protection hidden="1"/>
    </xf>
    <xf numFmtId="0" fontId="0" fillId="2" borderId="26" xfId="0" applyFill="1" applyBorder="1" applyAlignment="1" applyProtection="1">
      <alignment horizontal="left" vertical="center"/>
      <protection hidden="1"/>
    </xf>
    <xf numFmtId="0" fontId="22" fillId="2" borderId="0" xfId="0" applyFont="1" applyFill="1" applyAlignment="1" applyProtection="1">
      <alignment horizontal="center" vertical="center"/>
      <protection hidden="1"/>
    </xf>
    <xf numFmtId="0" fontId="0" fillId="2" borderId="7" xfId="0" applyFill="1" applyBorder="1" applyProtection="1">
      <protection hidden="1"/>
    </xf>
    <xf numFmtId="0" fontId="11" fillId="2" borderId="17" xfId="0" applyFont="1" applyFill="1" applyBorder="1" applyAlignment="1" applyProtection="1">
      <alignment vertical="center"/>
      <protection hidden="1"/>
    </xf>
    <xf numFmtId="0" fontId="11" fillId="2" borderId="6" xfId="0" applyFont="1" applyFill="1" applyBorder="1" applyAlignment="1" applyProtection="1">
      <alignment vertical="center"/>
      <protection hidden="1"/>
    </xf>
    <xf numFmtId="0" fontId="23" fillId="0" borderId="9" xfId="0" applyFont="1" applyBorder="1" applyAlignment="1" applyProtection="1">
      <alignment vertical="center"/>
      <protection hidden="1"/>
    </xf>
    <xf numFmtId="0" fontId="0" fillId="5" borderId="0" xfId="0" applyFill="1" applyProtection="1">
      <protection hidden="1"/>
    </xf>
    <xf numFmtId="0" fontId="28" fillId="5" borderId="0" xfId="0" applyFont="1" applyFill="1" applyAlignment="1" applyProtection="1">
      <alignment horizontal="center" vertical="center" wrapText="1"/>
      <protection hidden="1"/>
    </xf>
    <xf numFmtId="0" fontId="30" fillId="6" borderId="28" xfId="0" applyFont="1" applyFill="1" applyBorder="1" applyAlignment="1" applyProtection="1">
      <alignment horizontal="center" vertical="center" wrapText="1"/>
      <protection locked="0"/>
    </xf>
    <xf numFmtId="14" fontId="4" fillId="0" borderId="13" xfId="0" applyNumberFormat="1" applyFont="1" applyBorder="1" applyAlignment="1" applyProtection="1">
      <alignment horizontal="center" vertical="center"/>
      <protection locked="0"/>
    </xf>
    <xf numFmtId="0" fontId="20" fillId="0" borderId="35" xfId="0" applyFont="1" applyBorder="1" applyAlignment="1" applyProtection="1">
      <alignment vertical="center"/>
      <protection hidden="1"/>
    </xf>
    <xf numFmtId="165" fontId="4" fillId="0" borderId="13" xfId="0" applyNumberFormat="1" applyFont="1" applyBorder="1" applyAlignment="1" applyProtection="1">
      <alignment horizontal="center" vertical="center"/>
      <protection locked="0"/>
    </xf>
    <xf numFmtId="165" fontId="4" fillId="0" borderId="28" xfId="0" applyNumberFormat="1" applyFont="1" applyBorder="1" applyAlignment="1" applyProtection="1">
      <alignment horizontal="center" vertical="center"/>
      <protection locked="0"/>
    </xf>
    <xf numFmtId="0" fontId="36" fillId="13" borderId="41" xfId="3" applyFont="1" applyFill="1" applyBorder="1" applyAlignment="1" applyProtection="1">
      <alignment horizontal="center" vertical="center" wrapText="1"/>
      <protection hidden="1"/>
    </xf>
    <xf numFmtId="0" fontId="34" fillId="8" borderId="42" xfId="0" applyFont="1" applyFill="1" applyBorder="1" applyAlignment="1" applyProtection="1">
      <alignment horizontal="center" vertical="center"/>
      <protection hidden="1"/>
    </xf>
    <xf numFmtId="165" fontId="6" fillId="0" borderId="33" xfId="0" applyNumberFormat="1" applyFont="1" applyBorder="1" applyAlignment="1" applyProtection="1">
      <alignment horizontal="center" vertical="center"/>
      <protection locked="0"/>
    </xf>
    <xf numFmtId="0" fontId="23" fillId="0" borderId="43" xfId="0" applyFont="1" applyBorder="1" applyAlignment="1" applyProtection="1">
      <alignment vertical="center"/>
      <protection hidden="1"/>
    </xf>
    <xf numFmtId="0" fontId="20" fillId="0" borderId="7" xfId="0" applyFont="1" applyBorder="1" applyAlignment="1" applyProtection="1">
      <alignment vertical="center"/>
      <protection hidden="1"/>
    </xf>
    <xf numFmtId="49" fontId="13" fillId="0" borderId="10" xfId="0" applyNumberFormat="1" applyFont="1" applyBorder="1" applyAlignment="1" applyProtection="1">
      <alignment vertical="center" wrapText="1"/>
      <protection locked="0"/>
    </xf>
    <xf numFmtId="0" fontId="13" fillId="0" borderId="15" xfId="0" applyFont="1" applyBorder="1" applyAlignment="1" applyProtection="1">
      <alignment vertical="center" wrapText="1"/>
      <protection locked="0"/>
    </xf>
    <xf numFmtId="49" fontId="13" fillId="0" borderId="11" xfId="0" applyNumberFormat="1" applyFont="1" applyBorder="1" applyAlignment="1" applyProtection="1">
      <alignment vertical="center" wrapText="1"/>
      <protection locked="0"/>
    </xf>
    <xf numFmtId="0" fontId="13" fillId="0" borderId="16" xfId="0" applyFont="1" applyBorder="1" applyAlignment="1" applyProtection="1">
      <alignment vertical="center" wrapText="1"/>
      <protection locked="0"/>
    </xf>
    <xf numFmtId="49" fontId="13" fillId="0" borderId="44" xfId="0" applyNumberFormat="1" applyFont="1" applyBorder="1" applyAlignment="1" applyProtection="1">
      <alignment vertical="center" wrapText="1"/>
      <protection locked="0"/>
    </xf>
    <xf numFmtId="0" fontId="13" fillId="0" borderId="45" xfId="0" applyFont="1" applyBorder="1" applyAlignment="1" applyProtection="1">
      <alignment vertical="center" wrapText="1"/>
      <protection locked="0"/>
    </xf>
    <xf numFmtId="0" fontId="23" fillId="0" borderId="41" xfId="0" applyFont="1" applyBorder="1" applyAlignment="1" applyProtection="1">
      <alignment vertical="center"/>
      <protection hidden="1"/>
    </xf>
    <xf numFmtId="0" fontId="20" fillId="0" borderId="3" xfId="0" applyFont="1" applyBorder="1" applyAlignment="1" applyProtection="1">
      <alignment vertical="center"/>
      <protection hidden="1"/>
    </xf>
    <xf numFmtId="0" fontId="4" fillId="0" borderId="13" xfId="0" applyFont="1" applyBorder="1" applyAlignment="1" applyProtection="1">
      <alignment horizontal="left" vertical="center"/>
      <protection locked="0"/>
    </xf>
    <xf numFmtId="165" fontId="4" fillId="0" borderId="49" xfId="0" applyNumberFormat="1" applyFont="1" applyBorder="1" applyAlignment="1" applyProtection="1">
      <alignment horizontal="center" vertical="center"/>
      <protection locked="0"/>
    </xf>
    <xf numFmtId="165" fontId="6" fillId="0" borderId="5" xfId="0" applyNumberFormat="1" applyFont="1" applyBorder="1" applyAlignment="1" applyProtection="1">
      <alignment horizontal="center" vertical="center"/>
      <protection locked="0"/>
    </xf>
    <xf numFmtId="0" fontId="40" fillId="0" borderId="36" xfId="0" applyFont="1" applyBorder="1" applyAlignment="1" applyProtection="1">
      <alignment horizontal="left" vertical="center" wrapText="1"/>
      <protection locked="0"/>
    </xf>
    <xf numFmtId="0" fontId="40" fillId="0" borderId="20" xfId="0" applyFont="1" applyBorder="1" applyAlignment="1" applyProtection="1">
      <alignment horizontal="left" vertical="center" wrapText="1"/>
      <protection locked="0"/>
    </xf>
    <xf numFmtId="0" fontId="4" fillId="0" borderId="40" xfId="0" applyFont="1" applyBorder="1" applyAlignment="1" applyProtection="1">
      <alignment vertical="center" wrapText="1"/>
      <protection locked="0"/>
    </xf>
    <xf numFmtId="0" fontId="4" fillId="0" borderId="34" xfId="0"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0" fontId="4" fillId="0" borderId="20" xfId="0" applyFont="1" applyBorder="1" applyAlignment="1" applyProtection="1">
      <alignment vertical="center" wrapText="1"/>
      <protection locked="0"/>
    </xf>
    <xf numFmtId="0" fontId="4" fillId="0" borderId="47" xfId="0" applyFont="1" applyBorder="1" applyAlignment="1" applyProtection="1">
      <alignment vertical="center" wrapText="1"/>
      <protection locked="0"/>
    </xf>
    <xf numFmtId="0" fontId="4" fillId="0" borderId="48" xfId="0" applyFont="1" applyBorder="1" applyAlignment="1" applyProtection="1">
      <alignment vertical="center" wrapText="1"/>
      <protection locked="0"/>
    </xf>
    <xf numFmtId="0" fontId="4" fillId="0" borderId="36" xfId="0" applyFont="1" applyBorder="1" applyAlignment="1" applyProtection="1">
      <alignment vertical="center" wrapText="1"/>
      <protection locked="0"/>
    </xf>
    <xf numFmtId="0" fontId="4" fillId="0" borderId="40"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38" xfId="0" applyFont="1" applyBorder="1" applyAlignment="1" applyProtection="1">
      <alignment vertical="center" wrapText="1"/>
      <protection locked="0"/>
    </xf>
    <xf numFmtId="0" fontId="40" fillId="0" borderId="3" xfId="0" applyFont="1" applyBorder="1" applyAlignment="1" applyProtection="1">
      <alignment horizontal="center" vertical="center" wrapText="1"/>
      <protection locked="0"/>
    </xf>
    <xf numFmtId="0" fontId="40" fillId="0" borderId="20" xfId="0" applyFont="1" applyBorder="1" applyAlignment="1" applyProtection="1">
      <alignment horizontal="center" vertical="center" wrapText="1"/>
      <protection locked="0"/>
    </xf>
    <xf numFmtId="0" fontId="40" fillId="0" borderId="48" xfId="0" applyFont="1" applyBorder="1" applyAlignment="1" applyProtection="1">
      <alignment horizontal="center" vertical="center" wrapText="1"/>
      <protection locked="0"/>
    </xf>
    <xf numFmtId="0" fontId="0" fillId="0" borderId="22" xfId="0" applyBorder="1" applyAlignment="1" applyProtection="1">
      <alignment horizontal="center" vertical="center"/>
      <protection hidden="1"/>
    </xf>
    <xf numFmtId="0" fontId="35" fillId="0" borderId="22" xfId="0" applyFont="1" applyBorder="1" applyAlignment="1" applyProtection="1">
      <alignment horizontal="center" vertical="center"/>
      <protection hidden="1"/>
    </xf>
    <xf numFmtId="44" fontId="41" fillId="3" borderId="8" xfId="2" applyFont="1" applyFill="1" applyBorder="1" applyAlignment="1" applyProtection="1">
      <alignment horizontal="center" vertical="center"/>
      <protection hidden="1"/>
    </xf>
    <xf numFmtId="44" fontId="41" fillId="3" borderId="29" xfId="2" applyFont="1" applyFill="1" applyBorder="1" applyAlignment="1" applyProtection="1">
      <alignment horizontal="center" vertical="center"/>
      <protection hidden="1"/>
    </xf>
    <xf numFmtId="44" fontId="41" fillId="3" borderId="25" xfId="0" applyNumberFormat="1" applyFont="1" applyFill="1" applyBorder="1" applyAlignment="1" applyProtection="1">
      <alignment horizontal="center" vertical="center"/>
      <protection hidden="1"/>
    </xf>
    <xf numFmtId="0" fontId="2" fillId="2" borderId="25" xfId="0" applyFont="1" applyFill="1" applyBorder="1" applyAlignment="1" applyProtection="1">
      <alignment horizontal="center" vertical="center"/>
      <protection hidden="1"/>
    </xf>
    <xf numFmtId="0" fontId="2" fillId="0" borderId="22" xfId="0" applyFont="1" applyBorder="1" applyAlignment="1" applyProtection="1">
      <alignment horizontal="center" vertical="center"/>
      <protection hidden="1"/>
    </xf>
    <xf numFmtId="0" fontId="30" fillId="6" borderId="50" xfId="0" applyFont="1" applyFill="1" applyBorder="1" applyAlignment="1" applyProtection="1">
      <alignment horizontal="center" vertical="center" wrapText="1"/>
      <protection locked="0"/>
    </xf>
    <xf numFmtId="165" fontId="43" fillId="0" borderId="39" xfId="0" applyNumberFormat="1" applyFont="1" applyBorder="1" applyAlignment="1" applyProtection="1">
      <alignment horizontal="center" vertical="center"/>
      <protection locked="0"/>
    </xf>
    <xf numFmtId="0" fontId="34" fillId="4" borderId="25" xfId="0" applyFont="1" applyFill="1" applyBorder="1" applyAlignment="1" applyProtection="1">
      <alignment horizontal="center" vertical="center" wrapText="1"/>
      <protection hidden="1"/>
    </xf>
    <xf numFmtId="0" fontId="34" fillId="4" borderId="1" xfId="0" applyFont="1" applyFill="1" applyBorder="1" applyAlignment="1" applyProtection="1">
      <alignment horizontal="center" vertical="center" wrapText="1"/>
      <protection hidden="1"/>
    </xf>
    <xf numFmtId="0" fontId="38" fillId="0" borderId="45" xfId="0" applyFont="1" applyBorder="1" applyAlignment="1" applyProtection="1">
      <alignment horizontal="center" vertical="center" wrapText="1"/>
      <protection hidden="1"/>
    </xf>
    <xf numFmtId="0" fontId="38" fillId="0" borderId="15" xfId="0" applyFont="1" applyBorder="1" applyAlignment="1" applyProtection="1">
      <alignment horizontal="center" vertical="center" wrapText="1"/>
      <protection hidden="1"/>
    </xf>
    <xf numFmtId="0" fontId="38" fillId="0" borderId="16" xfId="0" applyFont="1" applyBorder="1" applyAlignment="1" applyProtection="1">
      <alignment horizontal="center" vertical="center" wrapText="1"/>
      <protection hidden="1"/>
    </xf>
    <xf numFmtId="165" fontId="42" fillId="0" borderId="46" xfId="0" applyNumberFormat="1" applyFont="1" applyBorder="1" applyAlignment="1" applyProtection="1">
      <alignment horizontal="center" vertical="center"/>
      <protection hidden="1"/>
    </xf>
    <xf numFmtId="0" fontId="37" fillId="0" borderId="13" xfId="0" applyFont="1" applyBorder="1" applyAlignment="1" applyProtection="1">
      <alignment horizontal="center" vertical="center" wrapText="1"/>
      <protection hidden="1"/>
    </xf>
    <xf numFmtId="0" fontId="37" fillId="0" borderId="15" xfId="0" applyFont="1" applyBorder="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34" fillId="4" borderId="17" xfId="0" applyFont="1" applyFill="1" applyBorder="1" applyAlignment="1" applyProtection="1">
      <alignment horizontal="center" vertical="center" wrapText="1"/>
      <protection hidden="1"/>
    </xf>
    <xf numFmtId="0" fontId="34" fillId="4" borderId="17" xfId="0" applyFont="1" applyFill="1" applyBorder="1" applyAlignment="1" applyProtection="1">
      <alignment vertical="center" wrapText="1"/>
      <protection hidden="1"/>
    </xf>
    <xf numFmtId="0" fontId="34" fillId="4" borderId="37" xfId="0" applyFont="1" applyFill="1" applyBorder="1" applyAlignment="1" applyProtection="1">
      <alignment horizontal="center" vertical="center" wrapText="1"/>
      <protection hidden="1"/>
    </xf>
    <xf numFmtId="0" fontId="44" fillId="0" borderId="0" xfId="0" applyFont="1" applyProtection="1">
      <protection hidden="1"/>
    </xf>
    <xf numFmtId="0" fontId="2" fillId="0" borderId="13" xfId="0" applyFont="1" applyBorder="1" applyAlignment="1" applyProtection="1">
      <alignment horizontal="left" vertical="center"/>
      <protection hidden="1"/>
    </xf>
    <xf numFmtId="0" fontId="2" fillId="0" borderId="0" xfId="0" applyFont="1" applyAlignment="1" applyProtection="1">
      <alignment vertical="center"/>
      <protection hidden="1"/>
    </xf>
    <xf numFmtId="0" fontId="15" fillId="8" borderId="0" xfId="0" applyFont="1" applyFill="1" applyProtection="1">
      <protection hidden="1"/>
    </xf>
    <xf numFmtId="0" fontId="2" fillId="8" borderId="0" xfId="0" applyFont="1" applyFill="1" applyProtection="1">
      <protection hidden="1"/>
    </xf>
    <xf numFmtId="0" fontId="21" fillId="2" borderId="0" xfId="0" applyFont="1" applyFill="1" applyProtection="1">
      <protection hidden="1"/>
    </xf>
    <xf numFmtId="0" fontId="21" fillId="0" borderId="0" xfId="0" applyFont="1" applyProtection="1">
      <protection hidden="1"/>
    </xf>
    <xf numFmtId="0" fontId="19" fillId="4" borderId="41" xfId="0" applyFont="1" applyFill="1" applyBorder="1" applyAlignment="1" applyProtection="1">
      <alignment horizontal="center" vertical="center" wrapText="1"/>
      <protection hidden="1"/>
    </xf>
    <xf numFmtId="0" fontId="19" fillId="4" borderId="42" xfId="0" applyFont="1" applyFill="1" applyBorder="1" applyAlignment="1" applyProtection="1">
      <alignment horizontal="center" vertical="center" wrapText="1"/>
      <protection hidden="1"/>
    </xf>
    <xf numFmtId="0" fontId="19" fillId="4" borderId="1" xfId="0" applyFont="1" applyFill="1" applyBorder="1" applyAlignment="1" applyProtection="1">
      <alignment horizontal="center" vertical="center" wrapText="1"/>
      <protection hidden="1"/>
    </xf>
    <xf numFmtId="0" fontId="19" fillId="4" borderId="17" xfId="0" applyFont="1" applyFill="1" applyBorder="1" applyAlignment="1" applyProtection="1">
      <alignment horizontal="center" vertical="center" wrapText="1"/>
      <protection hidden="1"/>
    </xf>
    <xf numFmtId="0" fontId="19" fillId="4" borderId="32" xfId="0" applyFont="1" applyFill="1" applyBorder="1" applyAlignment="1" applyProtection="1">
      <alignment horizontal="center" vertical="center" wrapText="1"/>
      <protection hidden="1"/>
    </xf>
    <xf numFmtId="0" fontId="19" fillId="4" borderId="25" xfId="0" applyFont="1" applyFill="1" applyBorder="1" applyAlignment="1" applyProtection="1">
      <alignment horizontal="center" vertical="center" wrapText="1"/>
      <protection hidden="1"/>
    </xf>
    <xf numFmtId="0" fontId="13" fillId="2" borderId="0" xfId="0" applyFont="1" applyFill="1" applyProtection="1">
      <protection hidden="1"/>
    </xf>
    <xf numFmtId="0" fontId="13" fillId="0" borderId="0" xfId="0" applyFont="1" applyProtection="1">
      <protection hidden="1"/>
    </xf>
    <xf numFmtId="0" fontId="14" fillId="2" borderId="9" xfId="0" applyFont="1" applyFill="1" applyBorder="1" applyAlignment="1" applyProtection="1">
      <alignment horizontal="center" vertical="center" wrapText="1"/>
      <protection hidden="1"/>
    </xf>
    <xf numFmtId="0" fontId="14" fillId="2" borderId="14" xfId="0" applyFont="1" applyFill="1" applyBorder="1" applyAlignment="1" applyProtection="1">
      <alignment horizontal="center" vertical="center" wrapText="1"/>
      <protection hidden="1"/>
    </xf>
    <xf numFmtId="0" fontId="33" fillId="2" borderId="0" xfId="0" applyFont="1" applyFill="1" applyAlignment="1" applyProtection="1">
      <alignment horizontal="center" vertical="center"/>
      <protection hidden="1"/>
    </xf>
    <xf numFmtId="164" fontId="26" fillId="2" borderId="11" xfId="0" applyNumberFormat="1" applyFont="1" applyFill="1" applyBorder="1" applyAlignment="1" applyProtection="1">
      <alignment horizontal="center" vertical="center"/>
      <protection hidden="1"/>
    </xf>
    <xf numFmtId="164" fontId="26" fillId="2" borderId="16" xfId="0" applyNumberFormat="1" applyFont="1" applyFill="1" applyBorder="1" applyAlignment="1" applyProtection="1">
      <alignment horizontal="center" vertical="center"/>
      <protection hidden="1"/>
    </xf>
    <xf numFmtId="164" fontId="13" fillId="2" borderId="2" xfId="0" applyNumberFormat="1" applyFont="1" applyFill="1" applyBorder="1" applyAlignment="1" applyProtection="1">
      <alignment horizontal="center" vertical="center"/>
      <protection hidden="1"/>
    </xf>
    <xf numFmtId="164" fontId="13" fillId="2" borderId="1" xfId="0" applyNumberFormat="1" applyFont="1" applyFill="1" applyBorder="1" applyAlignment="1" applyProtection="1">
      <alignment horizontal="center" vertical="center"/>
      <protection hidden="1"/>
    </xf>
    <xf numFmtId="164" fontId="13" fillId="2" borderId="25" xfId="0" applyNumberFormat="1" applyFont="1" applyFill="1" applyBorder="1" applyAlignment="1" applyProtection="1">
      <alignment horizontal="center" vertical="center"/>
      <protection hidden="1"/>
    </xf>
    <xf numFmtId="0" fontId="33" fillId="2" borderId="0" xfId="0" applyFont="1" applyFill="1" applyProtection="1">
      <protection hidden="1"/>
    </xf>
    <xf numFmtId="0" fontId="13" fillId="9" borderId="0" xfId="0" applyFont="1" applyFill="1" applyProtection="1">
      <protection hidden="1"/>
    </xf>
    <xf numFmtId="0" fontId="14" fillId="0" borderId="1" xfId="0" applyFont="1" applyBorder="1" applyAlignment="1" applyProtection="1">
      <alignment horizontal="center" wrapText="1"/>
      <protection hidden="1"/>
    </xf>
    <xf numFmtId="0" fontId="14" fillId="0" borderId="3" xfId="0" applyFont="1" applyBorder="1" applyAlignment="1" applyProtection="1">
      <alignment horizontal="center" wrapText="1"/>
      <protection hidden="1"/>
    </xf>
    <xf numFmtId="0" fontId="33" fillId="0" borderId="0" xfId="0" applyFont="1" applyAlignment="1" applyProtection="1">
      <alignment horizontal="center" vertical="center"/>
      <protection hidden="1"/>
    </xf>
    <xf numFmtId="164" fontId="25" fillId="0" borderId="31" xfId="0" applyNumberFormat="1" applyFont="1" applyBorder="1" applyAlignment="1" applyProtection="1">
      <alignment horizontal="center" vertical="center"/>
      <protection hidden="1"/>
    </xf>
    <xf numFmtId="164" fontId="25" fillId="0" borderId="30" xfId="0" applyNumberFormat="1" applyFont="1" applyBorder="1" applyAlignment="1" applyProtection="1">
      <alignment horizontal="center" vertical="center"/>
      <protection hidden="1"/>
    </xf>
    <xf numFmtId="164" fontId="13" fillId="0" borderId="25" xfId="0" applyNumberFormat="1" applyFont="1" applyBorder="1" applyAlignment="1" applyProtection="1">
      <alignment horizontal="center" vertical="center"/>
      <protection hidden="1"/>
    </xf>
    <xf numFmtId="164" fontId="12" fillId="0" borderId="25" xfId="0" applyNumberFormat="1" applyFont="1" applyBorder="1" applyAlignment="1" applyProtection="1">
      <alignment horizontal="center" vertical="center"/>
      <protection hidden="1"/>
    </xf>
    <xf numFmtId="164" fontId="13" fillId="0" borderId="25" xfId="0" applyNumberFormat="1" applyFont="1" applyBorder="1" applyAlignment="1" applyProtection="1">
      <alignment vertical="center"/>
      <protection hidden="1"/>
    </xf>
    <xf numFmtId="164" fontId="24" fillId="0" borderId="31" xfId="0" applyNumberFormat="1" applyFont="1" applyBorder="1" applyAlignment="1" applyProtection="1">
      <alignment horizontal="center" vertical="center"/>
      <protection hidden="1"/>
    </xf>
    <xf numFmtId="164" fontId="24" fillId="0" borderId="30" xfId="0" applyNumberFormat="1" applyFont="1" applyBorder="1" applyAlignment="1" applyProtection="1">
      <alignment horizontal="center" vertical="center"/>
      <protection hidden="1"/>
    </xf>
    <xf numFmtId="0" fontId="16" fillId="4" borderId="25" xfId="0" applyFont="1" applyFill="1" applyBorder="1" applyAlignment="1" applyProtection="1">
      <alignment horizontal="center" vertical="center" wrapText="1"/>
      <protection hidden="1"/>
    </xf>
    <xf numFmtId="0" fontId="16" fillId="4" borderId="1" xfId="0" applyFont="1" applyFill="1" applyBorder="1" applyAlignment="1" applyProtection="1">
      <alignment horizontal="center" vertical="center" wrapText="1"/>
      <protection hidden="1"/>
    </xf>
    <xf numFmtId="0" fontId="32" fillId="2" borderId="44" xfId="0" applyFont="1" applyFill="1" applyBorder="1" applyAlignment="1" applyProtection="1">
      <alignment horizontal="left" vertical="center" wrapText="1"/>
      <protection hidden="1"/>
    </xf>
    <xf numFmtId="0" fontId="32" fillId="2" borderId="45" xfId="0" applyFont="1" applyFill="1" applyBorder="1" applyAlignment="1" applyProtection="1">
      <alignment horizontal="center" vertical="center" wrapText="1"/>
      <protection hidden="1"/>
    </xf>
    <xf numFmtId="0" fontId="32" fillId="2" borderId="10" xfId="0" applyFont="1" applyFill="1" applyBorder="1" applyAlignment="1" applyProtection="1">
      <alignment horizontal="left" vertical="center" wrapText="1"/>
      <protection hidden="1"/>
    </xf>
    <xf numFmtId="43" fontId="17" fillId="2" borderId="10" xfId="1" applyFont="1" applyFill="1" applyBorder="1" applyAlignment="1" applyProtection="1">
      <alignment horizontal="left" vertical="center" wrapText="1"/>
      <protection hidden="1"/>
    </xf>
    <xf numFmtId="43" fontId="17" fillId="2" borderId="11" xfId="1" applyFont="1" applyFill="1" applyBorder="1" applyAlignment="1" applyProtection="1">
      <alignment horizontal="left" vertical="center" wrapText="1"/>
      <protection hidden="1"/>
    </xf>
    <xf numFmtId="0" fontId="29" fillId="2" borderId="28" xfId="0" applyFont="1" applyFill="1" applyBorder="1" applyAlignment="1" applyProtection="1">
      <alignment vertical="center" wrapText="1"/>
      <protection locked="0"/>
    </xf>
    <xf numFmtId="165" fontId="31" fillId="2" borderId="28" xfId="0" applyNumberFormat="1" applyFont="1" applyFill="1" applyBorder="1" applyAlignment="1" applyProtection="1">
      <alignment horizontal="center" vertical="center" wrapText="1"/>
      <protection locked="0"/>
    </xf>
    <xf numFmtId="0" fontId="22" fillId="2" borderId="0" xfId="0" applyFont="1" applyFill="1" applyAlignment="1" applyProtection="1">
      <alignment vertical="center"/>
      <protection locked="0"/>
    </xf>
    <xf numFmtId="0" fontId="0" fillId="2" borderId="18" xfId="0" applyFill="1" applyBorder="1" applyAlignment="1" applyProtection="1">
      <alignment horizontal="left" vertical="center" wrapText="1"/>
      <protection hidden="1"/>
    </xf>
    <xf numFmtId="0" fontId="0" fillId="2" borderId="0" xfId="0" applyFill="1" applyAlignment="1" applyProtection="1">
      <alignment horizontal="left" vertical="center" wrapText="1"/>
      <protection hidden="1"/>
    </xf>
    <xf numFmtId="0" fontId="0" fillId="2" borderId="23" xfId="0" applyFill="1" applyBorder="1" applyAlignment="1" applyProtection="1">
      <alignment horizontal="left" vertical="center" wrapText="1"/>
      <protection hidden="1"/>
    </xf>
    <xf numFmtId="0" fontId="13" fillId="12" borderId="0" xfId="0" applyFont="1" applyFill="1" applyAlignment="1" applyProtection="1">
      <alignment vertical="center" wrapText="1"/>
      <protection hidden="1"/>
    </xf>
    <xf numFmtId="0" fontId="10" fillId="2" borderId="18" xfId="3" applyFill="1" applyBorder="1" applyAlignment="1" applyProtection="1">
      <alignment horizontal="left" vertical="center" wrapText="1"/>
      <protection hidden="1"/>
    </xf>
    <xf numFmtId="0" fontId="9" fillId="2" borderId="1" xfId="0" applyFont="1" applyFill="1" applyBorder="1" applyAlignment="1" applyProtection="1">
      <alignment vertical="center"/>
      <protection hidden="1"/>
    </xf>
    <xf numFmtId="0" fontId="0" fillId="2" borderId="2" xfId="0" applyFill="1" applyBorder="1" applyProtection="1">
      <protection hidden="1"/>
    </xf>
    <xf numFmtId="0" fontId="0" fillId="2" borderId="3" xfId="0" applyFill="1" applyBorder="1" applyProtection="1">
      <protection hidden="1"/>
    </xf>
    <xf numFmtId="0" fontId="0" fillId="2" borderId="18" xfId="0" applyFill="1" applyBorder="1" applyProtection="1">
      <protection hidden="1"/>
    </xf>
    <xf numFmtId="0" fontId="0" fillId="2" borderId="23" xfId="0" applyFill="1" applyBorder="1" applyProtection="1">
      <protection hidden="1"/>
    </xf>
    <xf numFmtId="0" fontId="2" fillId="2" borderId="18" xfId="0" applyFont="1" applyFill="1" applyBorder="1" applyProtection="1">
      <protection hidden="1"/>
    </xf>
    <xf numFmtId="0" fontId="3" fillId="0" borderId="0" xfId="0" applyFont="1" applyAlignment="1" applyProtection="1">
      <alignment horizontal="justify" vertical="center"/>
      <protection hidden="1"/>
    </xf>
    <xf numFmtId="0" fontId="45" fillId="0" borderId="0" xfId="0" applyFont="1" applyAlignment="1" applyProtection="1">
      <alignment horizontal="center" vertical="center"/>
      <protection locked="0"/>
    </xf>
    <xf numFmtId="0" fontId="32" fillId="2" borderId="30" xfId="0" applyFont="1" applyFill="1" applyBorder="1" applyAlignment="1" applyProtection="1">
      <alignment horizontal="center" vertical="center" wrapText="1"/>
      <protection hidden="1"/>
    </xf>
    <xf numFmtId="0" fontId="35" fillId="0" borderId="22" xfId="0" applyFont="1" applyBorder="1" applyAlignment="1" applyProtection="1">
      <alignment horizontal="center" vertical="center" wrapText="1"/>
      <protection hidden="1"/>
    </xf>
    <xf numFmtId="0" fontId="13" fillId="14" borderId="0" xfId="0" applyFont="1" applyFill="1" applyAlignment="1" applyProtection="1">
      <alignment vertical="center" wrapText="1"/>
      <protection hidden="1"/>
    </xf>
    <xf numFmtId="0" fontId="13" fillId="0" borderId="0" xfId="0" applyFont="1" applyAlignment="1" applyProtection="1">
      <alignment vertical="center" wrapText="1"/>
      <protection hidden="1"/>
    </xf>
    <xf numFmtId="0" fontId="13" fillId="15" borderId="0" xfId="0" applyFont="1" applyFill="1" applyAlignment="1" applyProtection="1">
      <alignment vertical="center" wrapText="1"/>
      <protection hidden="1"/>
    </xf>
    <xf numFmtId="0" fontId="15" fillId="0" borderId="11" xfId="0" applyFont="1" applyBorder="1" applyAlignment="1" applyProtection="1">
      <alignment vertical="center"/>
      <protection hidden="1"/>
    </xf>
    <xf numFmtId="165" fontId="4" fillId="0" borderId="46" xfId="0" applyNumberFormat="1" applyFont="1" applyBorder="1" applyAlignment="1" applyProtection="1">
      <alignment horizontal="center" vertical="center"/>
      <protection hidden="1"/>
    </xf>
    <xf numFmtId="0" fontId="38" fillId="0" borderId="31" xfId="0" applyFont="1" applyBorder="1" applyAlignment="1" applyProtection="1">
      <alignment horizontal="center" vertical="center" wrapText="1"/>
      <protection hidden="1"/>
    </xf>
    <xf numFmtId="0" fontId="38" fillId="0" borderId="24" xfId="0" applyFont="1" applyBorder="1" applyAlignment="1" applyProtection="1">
      <alignment horizontal="center" vertical="center" wrapText="1"/>
      <protection hidden="1"/>
    </xf>
    <xf numFmtId="0" fontId="40" fillId="0" borderId="49" xfId="0" applyFont="1" applyBorder="1" applyAlignment="1" applyProtection="1">
      <alignment horizontal="left" vertical="center" wrapText="1"/>
      <protection locked="0"/>
    </xf>
    <xf numFmtId="0" fontId="37" fillId="0" borderId="49" xfId="0" applyFont="1" applyBorder="1" applyAlignment="1" applyProtection="1">
      <alignment horizontal="center" vertical="center" wrapText="1"/>
      <protection hidden="1"/>
    </xf>
    <xf numFmtId="0" fontId="37" fillId="0" borderId="16" xfId="0" applyFont="1" applyBorder="1" applyAlignment="1" applyProtection="1">
      <alignment horizontal="center" vertical="center" wrapText="1"/>
      <protection hidden="1"/>
    </xf>
    <xf numFmtId="0" fontId="41" fillId="2" borderId="0" xfId="0" applyFont="1" applyFill="1" applyAlignment="1" applyProtection="1">
      <alignment vertical="center"/>
      <protection hidden="1"/>
    </xf>
    <xf numFmtId="0" fontId="41" fillId="2" borderId="0" xfId="0" applyFont="1" applyFill="1" applyProtection="1">
      <protection hidden="1"/>
    </xf>
    <xf numFmtId="0" fontId="46" fillId="2" borderId="0" xfId="0" applyFont="1" applyFill="1" applyAlignment="1" applyProtection="1">
      <alignment horizontal="center" vertical="center"/>
      <protection hidden="1"/>
    </xf>
    <xf numFmtId="0" fontId="44" fillId="2" borderId="0" xfId="0" applyFont="1" applyFill="1" applyProtection="1">
      <protection hidden="1"/>
    </xf>
    <xf numFmtId="0" fontId="44" fillId="2" borderId="0" xfId="0" applyFont="1" applyFill="1" applyAlignment="1" applyProtection="1">
      <alignment wrapText="1"/>
      <protection hidden="1"/>
    </xf>
    <xf numFmtId="0" fontId="29" fillId="2" borderId="50" xfId="0" applyFont="1" applyFill="1" applyBorder="1" applyAlignment="1" applyProtection="1">
      <alignment vertical="center" wrapText="1"/>
      <protection locked="0"/>
    </xf>
    <xf numFmtId="165" fontId="31" fillId="2" borderId="50"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vertical="center"/>
      <protection locked="0"/>
    </xf>
    <xf numFmtId="49" fontId="4" fillId="0" borderId="13" xfId="0" applyNumberFormat="1" applyFont="1" applyBorder="1" applyAlignment="1" applyProtection="1">
      <alignment vertical="center"/>
      <protection locked="0"/>
    </xf>
    <xf numFmtId="0" fontId="4" fillId="0" borderId="13" xfId="0" applyFont="1" applyBorder="1" applyAlignment="1" applyProtection="1">
      <alignment horizontal="left" vertical="center" wrapText="1"/>
      <protection locked="0"/>
    </xf>
    <xf numFmtId="14" fontId="4" fillId="0" borderId="13" xfId="0" applyNumberFormat="1" applyFont="1" applyBorder="1" applyAlignment="1" applyProtection="1">
      <alignment horizontal="center" vertical="center" wrapText="1"/>
      <protection locked="0"/>
    </xf>
    <xf numFmtId="0" fontId="7" fillId="0" borderId="13" xfId="0" applyFont="1" applyBorder="1" applyAlignment="1" applyProtection="1">
      <alignment horizontal="left" vertical="top" wrapText="1"/>
      <protection locked="0"/>
    </xf>
    <xf numFmtId="0" fontId="8" fillId="0" borderId="0" xfId="0" applyFont="1" applyAlignment="1" applyProtection="1">
      <alignment horizontal="center" vertical="center"/>
      <protection hidden="1"/>
    </xf>
    <xf numFmtId="0" fontId="0" fillId="2" borderId="18" xfId="0" applyFill="1" applyBorder="1" applyAlignment="1" applyProtection="1">
      <alignment horizontal="left" vertical="center" wrapText="1"/>
      <protection hidden="1"/>
    </xf>
    <xf numFmtId="0" fontId="0" fillId="2" borderId="0" xfId="0" applyFill="1" applyAlignment="1" applyProtection="1">
      <alignment horizontal="left" vertical="center" wrapText="1"/>
      <protection hidden="1"/>
    </xf>
    <xf numFmtId="0" fontId="0" fillId="0" borderId="18" xfId="0"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23" xfId="0" applyBorder="1" applyAlignment="1" applyProtection="1">
      <alignment horizontal="center" vertical="center" wrapText="1"/>
      <protection hidden="1"/>
    </xf>
    <xf numFmtId="0" fontId="0" fillId="2" borderId="0" xfId="0" applyFill="1" applyAlignment="1" applyProtection="1">
      <alignment horizontal="left" vertical="center"/>
      <protection hidden="1"/>
    </xf>
    <xf numFmtId="0" fontId="0" fillId="2" borderId="23" xfId="0" applyFill="1" applyBorder="1" applyAlignment="1" applyProtection="1">
      <alignment horizontal="left" vertical="center"/>
      <protection hidden="1"/>
    </xf>
    <xf numFmtId="0" fontId="0" fillId="5" borderId="0" xfId="0" applyFill="1" applyAlignment="1" applyProtection="1">
      <alignment horizontal="center" wrapText="1"/>
      <protection hidden="1"/>
    </xf>
    <xf numFmtId="0" fontId="0" fillId="2" borderId="23" xfId="0" applyFill="1" applyBorder="1" applyAlignment="1" applyProtection="1">
      <alignment horizontal="left" vertical="center" wrapText="1"/>
      <protection hidden="1"/>
    </xf>
    <xf numFmtId="0" fontId="0" fillId="2" borderId="4" xfId="0" applyFill="1" applyBorder="1" applyAlignment="1" applyProtection="1">
      <alignment horizontal="left" vertical="center" wrapText="1"/>
      <protection hidden="1"/>
    </xf>
    <xf numFmtId="0" fontId="0" fillId="2" borderId="5" xfId="0" applyFill="1" applyBorder="1" applyAlignment="1" applyProtection="1">
      <alignment horizontal="left" vertical="center" wrapText="1"/>
      <protection hidden="1"/>
    </xf>
    <xf numFmtId="0" fontId="0" fillId="2" borderId="24" xfId="0" applyFill="1" applyBorder="1" applyAlignment="1" applyProtection="1">
      <alignment horizontal="left" vertical="center" wrapText="1"/>
      <protection hidden="1"/>
    </xf>
    <xf numFmtId="0" fontId="0" fillId="0" borderId="18"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23" xfId="0" applyBorder="1" applyAlignment="1" applyProtection="1">
      <alignment horizontal="left" vertical="center" wrapText="1"/>
      <protection hidden="1"/>
    </xf>
    <xf numFmtId="0" fontId="0" fillId="2" borderId="18" xfId="0" applyFill="1" applyBorder="1" applyAlignment="1" applyProtection="1">
      <alignment horizontal="left" wrapText="1"/>
      <protection hidden="1"/>
    </xf>
    <xf numFmtId="0" fontId="0" fillId="2" borderId="0" xfId="0" applyFill="1" applyAlignment="1" applyProtection="1">
      <alignment horizontal="left"/>
      <protection hidden="1"/>
    </xf>
    <xf numFmtId="0" fontId="0" fillId="2" borderId="23" xfId="0" applyFill="1" applyBorder="1" applyAlignment="1" applyProtection="1">
      <alignment horizontal="left"/>
      <protection hidden="1"/>
    </xf>
    <xf numFmtId="0" fontId="6" fillId="2" borderId="0" xfId="0" applyFont="1" applyFill="1" applyAlignment="1" applyProtection="1">
      <alignment horizontal="center" vertical="center"/>
      <protection hidden="1"/>
    </xf>
    <xf numFmtId="0" fontId="6" fillId="2" borderId="33" xfId="0" applyFont="1" applyFill="1" applyBorder="1" applyAlignment="1" applyProtection="1">
      <alignment horizontal="center" vertical="center"/>
      <protection hidden="1"/>
    </xf>
    <xf numFmtId="0" fontId="9" fillId="0" borderId="13" xfId="0" applyFont="1" applyBorder="1" applyAlignment="1" applyProtection="1">
      <alignment horizontal="left" vertical="center"/>
      <protection hidden="1"/>
    </xf>
    <xf numFmtId="0" fontId="38" fillId="0" borderId="1" xfId="0" applyFont="1" applyBorder="1" applyAlignment="1" applyProtection="1">
      <alignment horizontal="center" vertical="center" wrapText="1"/>
      <protection hidden="1"/>
    </xf>
    <xf numFmtId="0" fontId="38" fillId="0" borderId="3" xfId="0" applyFont="1" applyBorder="1" applyAlignment="1" applyProtection="1">
      <alignment horizontal="center" vertical="center" wrapText="1"/>
      <protection hidden="1"/>
    </xf>
    <xf numFmtId="0" fontId="34" fillId="8" borderId="1" xfId="0" applyFont="1" applyFill="1" applyBorder="1" applyAlignment="1" applyProtection="1">
      <alignment horizontal="center" vertical="center"/>
      <protection hidden="1"/>
    </xf>
    <xf numFmtId="0" fontId="34" fillId="8" borderId="3" xfId="0" applyFont="1" applyFill="1" applyBorder="1" applyAlignment="1" applyProtection="1">
      <alignment horizontal="center" vertical="center"/>
      <protection hidden="1"/>
    </xf>
    <xf numFmtId="0" fontId="22" fillId="2" borderId="0" xfId="0" applyFont="1" applyFill="1" applyAlignment="1" applyProtection="1">
      <alignment horizontal="center" vertical="center"/>
      <protection hidden="1"/>
    </xf>
    <xf numFmtId="0" fontId="6" fillId="0" borderId="4" xfId="0" applyFont="1" applyBorder="1" applyAlignment="1" applyProtection="1">
      <alignment horizontal="center" vertical="center"/>
      <protection hidden="1"/>
    </xf>
    <xf numFmtId="0" fontId="6" fillId="0" borderId="24" xfId="0" applyFont="1" applyBorder="1" applyAlignment="1" applyProtection="1">
      <alignment horizontal="center" vertical="center"/>
      <protection hidden="1"/>
    </xf>
    <xf numFmtId="0" fontId="27" fillId="11" borderId="1" xfId="3" applyFont="1" applyFill="1" applyBorder="1" applyAlignment="1" applyProtection="1">
      <alignment horizontal="center" vertical="center"/>
      <protection hidden="1"/>
    </xf>
    <xf numFmtId="0" fontId="27" fillId="11" borderId="3" xfId="3" applyFont="1" applyFill="1" applyBorder="1" applyAlignment="1" applyProtection="1">
      <alignment horizontal="center" vertical="center"/>
      <protection hidden="1"/>
    </xf>
    <xf numFmtId="0" fontId="14" fillId="11" borderId="1" xfId="0" applyFont="1" applyFill="1" applyBorder="1" applyAlignment="1" applyProtection="1">
      <alignment horizontal="center" vertical="center"/>
      <protection hidden="1"/>
    </xf>
    <xf numFmtId="0" fontId="14" fillId="11" borderId="3" xfId="0" applyFont="1" applyFill="1" applyBorder="1" applyAlignment="1" applyProtection="1">
      <alignment horizontal="center" vertical="center"/>
      <protection hidden="1"/>
    </xf>
    <xf numFmtId="0" fontId="27" fillId="7" borderId="1" xfId="3" applyFont="1" applyFill="1" applyBorder="1" applyAlignment="1" applyProtection="1">
      <alignment horizontal="center" vertical="center"/>
      <protection hidden="1"/>
    </xf>
    <xf numFmtId="0" fontId="27" fillId="7" borderId="3" xfId="3" applyFont="1" applyFill="1" applyBorder="1" applyAlignment="1" applyProtection="1">
      <alignment horizontal="center" vertical="center"/>
      <protection hidden="1"/>
    </xf>
    <xf numFmtId="0" fontId="17" fillId="7" borderId="1" xfId="0" applyFont="1" applyFill="1" applyBorder="1" applyAlignment="1" applyProtection="1">
      <alignment horizontal="center" vertical="center"/>
      <protection hidden="1"/>
    </xf>
    <xf numFmtId="0" fontId="17" fillId="7" borderId="3" xfId="0" applyFont="1" applyFill="1" applyBorder="1" applyAlignment="1" applyProtection="1">
      <alignment horizontal="center" vertical="center"/>
      <protection hidden="1"/>
    </xf>
    <xf numFmtId="0" fontId="27" fillId="10" borderId="1" xfId="3" applyFont="1" applyFill="1" applyBorder="1" applyAlignment="1" applyProtection="1">
      <alignment horizontal="center" vertical="center"/>
      <protection hidden="1"/>
    </xf>
    <xf numFmtId="0" fontId="27" fillId="10" borderId="3" xfId="3" applyFont="1" applyFill="1" applyBorder="1" applyAlignment="1" applyProtection="1">
      <alignment horizontal="center" vertical="center"/>
      <protection hidden="1"/>
    </xf>
    <xf numFmtId="0" fontId="17" fillId="10" borderId="1" xfId="0" applyFont="1" applyFill="1" applyBorder="1" applyAlignment="1" applyProtection="1">
      <alignment horizontal="center" vertical="center"/>
      <protection hidden="1"/>
    </xf>
    <xf numFmtId="0" fontId="17" fillId="10" borderId="3" xfId="0" applyFont="1" applyFill="1" applyBorder="1" applyAlignment="1" applyProtection="1">
      <alignment horizontal="center" vertical="center"/>
      <protection hidden="1"/>
    </xf>
    <xf numFmtId="0" fontId="2" fillId="0" borderId="1" xfId="0" applyFont="1" applyBorder="1" applyAlignment="1" applyProtection="1">
      <alignment horizontal="left" vertical="center"/>
      <protection hidden="1"/>
    </xf>
    <xf numFmtId="0" fontId="2" fillId="0" borderId="2" xfId="0" applyFont="1" applyBorder="1" applyAlignment="1" applyProtection="1">
      <alignment horizontal="left" vertical="center"/>
      <protection hidden="1"/>
    </xf>
    <xf numFmtId="0" fontId="2" fillId="0" borderId="3" xfId="0" applyFont="1" applyBorder="1" applyAlignment="1" applyProtection="1">
      <alignment horizontal="left" vertical="center"/>
      <protection hidden="1"/>
    </xf>
    <xf numFmtId="0" fontId="2" fillId="2" borderId="1" xfId="0" applyFont="1" applyFill="1" applyBorder="1" applyAlignment="1" applyProtection="1">
      <alignment horizontal="center" vertical="center"/>
      <protection hidden="1"/>
    </xf>
    <xf numFmtId="0" fontId="2" fillId="2" borderId="2" xfId="0"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0" fillId="2" borderId="19" xfId="0" applyFill="1" applyBorder="1" applyAlignment="1" applyProtection="1">
      <alignment horizontal="left" vertical="center"/>
      <protection hidden="1"/>
    </xf>
    <xf numFmtId="0" fontId="0" fillId="2" borderId="21" xfId="0" applyFill="1" applyBorder="1" applyAlignment="1" applyProtection="1">
      <alignment horizontal="left" vertical="center"/>
      <protection hidden="1"/>
    </xf>
    <xf numFmtId="0" fontId="0" fillId="2" borderId="27" xfId="0" applyFill="1" applyBorder="1" applyAlignment="1" applyProtection="1">
      <alignment horizontal="left" vertical="center"/>
      <protection hidden="1"/>
    </xf>
    <xf numFmtId="0" fontId="0" fillId="2" borderId="26" xfId="0" applyFill="1" applyBorder="1" applyAlignment="1" applyProtection="1">
      <alignment horizontal="left" vertical="center"/>
      <protection hidden="1"/>
    </xf>
    <xf numFmtId="0" fontId="5" fillId="0" borderId="0" xfId="0" applyFont="1" applyAlignment="1" applyProtection="1">
      <alignment horizontal="center" vertical="center"/>
      <protection hidden="1"/>
    </xf>
    <xf numFmtId="0" fontId="7" fillId="3" borderId="12" xfId="0" applyFont="1" applyFill="1" applyBorder="1" applyAlignment="1" applyProtection="1">
      <alignment horizontal="center" vertical="center"/>
      <protection hidden="1"/>
    </xf>
    <xf numFmtId="0" fontId="7" fillId="3" borderId="14" xfId="0" applyFont="1" applyFill="1" applyBorder="1" applyAlignment="1" applyProtection="1">
      <alignment horizontal="center" vertical="center"/>
      <protection hidden="1"/>
    </xf>
    <xf numFmtId="49" fontId="7" fillId="3" borderId="13" xfId="0" applyNumberFormat="1" applyFont="1" applyFill="1" applyBorder="1" applyAlignment="1" applyProtection="1">
      <alignment horizontal="center" vertical="center"/>
      <protection hidden="1"/>
    </xf>
    <xf numFmtId="0" fontId="7" fillId="3" borderId="13" xfId="0" applyFont="1" applyFill="1" applyBorder="1" applyAlignment="1" applyProtection="1">
      <alignment horizontal="center" vertical="center"/>
      <protection hidden="1"/>
    </xf>
    <xf numFmtId="0" fontId="7" fillId="3" borderId="15" xfId="0" applyFont="1" applyFill="1" applyBorder="1" applyAlignment="1" applyProtection="1">
      <alignment horizontal="center" vertical="center"/>
      <protection hidden="1"/>
    </xf>
    <xf numFmtId="0" fontId="7" fillId="3" borderId="48" xfId="0" applyFont="1" applyFill="1" applyBorder="1" applyAlignment="1" applyProtection="1">
      <alignment horizontal="center" vertical="center" wrapText="1"/>
      <protection hidden="1"/>
    </xf>
    <xf numFmtId="0" fontId="7" fillId="3" borderId="51" xfId="0" applyFont="1" applyFill="1" applyBorder="1" applyAlignment="1" applyProtection="1">
      <alignment horizontal="center" vertical="center" wrapText="1"/>
      <protection hidden="1"/>
    </xf>
    <xf numFmtId="0" fontId="7" fillId="3" borderId="52" xfId="0" applyFont="1" applyFill="1" applyBorder="1" applyAlignment="1" applyProtection="1">
      <alignment horizontal="center" vertical="center" wrapText="1"/>
      <protection hidden="1"/>
    </xf>
    <xf numFmtId="0" fontId="0" fillId="2" borderId="0" xfId="0" applyFill="1" applyBorder="1" applyAlignment="1" applyProtection="1">
      <alignment horizontal="left" vertical="center" wrapText="1"/>
      <protection hidden="1"/>
    </xf>
  </cellXfs>
  <cellStyles count="4">
    <cellStyle name="Hipervínculo" xfId="3" builtinId="8"/>
    <cellStyle name="Millares" xfId="1" builtinId="3"/>
    <cellStyle name="Moneda" xfId="2" builtinId="4"/>
    <cellStyle name="Normal" xfId="0" builtinId="0"/>
  </cellStyles>
  <dxfs count="84">
    <dxf>
      <fill>
        <patternFill>
          <bgColor rgb="FFFFFF00"/>
        </patternFill>
      </fill>
    </dxf>
    <dxf>
      <fill>
        <patternFill>
          <bgColor rgb="FFFFC000"/>
        </patternFill>
      </fill>
    </dxf>
    <dxf>
      <fill>
        <patternFill>
          <bgColor rgb="FFFFC000"/>
        </patternFill>
      </fill>
    </dxf>
    <dxf>
      <fill>
        <patternFill>
          <bgColor rgb="FFFFC000"/>
        </patternFill>
      </fill>
    </dxf>
    <dxf>
      <font>
        <b/>
        <i val="0"/>
        <color auto="1"/>
      </font>
      <fill>
        <patternFill>
          <bgColor theme="3" tint="0.499984740745262"/>
        </patternFill>
      </fill>
    </dxf>
    <dxf>
      <font>
        <color auto="1"/>
      </font>
      <fill>
        <patternFill patternType="none">
          <bgColor auto="1"/>
        </patternFill>
      </fill>
    </dxf>
    <dxf>
      <font>
        <b/>
        <i val="0"/>
        <color auto="1"/>
      </font>
      <fill>
        <patternFill>
          <bgColor theme="2" tint="-0.24994659260841701"/>
        </patternFill>
      </fill>
    </dxf>
    <dxf>
      <font>
        <color auto="1"/>
      </font>
      <fill>
        <patternFill patternType="none">
          <bgColor auto="1"/>
        </patternFill>
      </fill>
    </dxf>
    <dxf>
      <font>
        <b val="0"/>
        <i val="0"/>
        <color auto="1"/>
      </font>
      <fill>
        <patternFill>
          <bgColor rgb="FF92D050"/>
        </patternFill>
      </fill>
    </dxf>
    <dxf>
      <font>
        <color auto="1"/>
      </font>
      <fill>
        <patternFill patternType="none">
          <bgColor auto="1"/>
        </patternFill>
      </fill>
    </dxf>
    <dxf>
      <font>
        <b val="0"/>
        <i val="0"/>
        <color auto="1"/>
      </font>
      <fill>
        <patternFill>
          <bgColor theme="4" tint="0.79998168889431442"/>
        </patternFill>
      </fill>
    </dxf>
    <dxf>
      <font>
        <color auto="1"/>
      </font>
      <fill>
        <patternFill patternType="none">
          <bgColor auto="1"/>
        </patternFill>
      </fill>
    </dxf>
    <dxf>
      <fill>
        <patternFill>
          <bgColor theme="8" tint="0.39994506668294322"/>
        </patternFill>
      </fill>
    </dxf>
    <dxf>
      <fill>
        <patternFill>
          <bgColor theme="5" tint="0.79998168889431442"/>
        </patternFill>
      </fill>
    </dxf>
    <dxf>
      <font>
        <color theme="0"/>
      </font>
      <fill>
        <patternFill>
          <bgColor theme="3"/>
        </patternFill>
      </fill>
    </dxf>
    <dxf>
      <fill>
        <patternFill>
          <bgColor theme="5" tint="0.79998168889431442"/>
        </patternFill>
      </fill>
    </dxf>
    <dxf>
      <font>
        <color theme="0"/>
      </font>
      <fill>
        <patternFill>
          <bgColor theme="3"/>
        </patternFill>
      </fill>
    </dxf>
    <dxf>
      <fill>
        <patternFill>
          <bgColor theme="5" tint="0.79998168889431442"/>
        </patternFill>
      </fill>
    </dxf>
    <dxf>
      <font>
        <color theme="0"/>
      </font>
      <fill>
        <patternFill>
          <bgColor theme="3"/>
        </patternFill>
      </fill>
    </dxf>
    <dxf>
      <fill>
        <patternFill>
          <bgColor theme="5" tint="0.79998168889431442"/>
        </patternFill>
      </fill>
    </dxf>
    <dxf>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theme="5" tint="0.79998168889431442"/>
        </patternFill>
      </fill>
    </dxf>
    <dxf>
      <font>
        <color theme="0"/>
      </font>
      <fill>
        <patternFill>
          <bgColor theme="3"/>
        </patternFill>
      </fill>
    </dxf>
    <dxf>
      <fill>
        <patternFill>
          <bgColor theme="5" tint="0.79998168889431442"/>
        </patternFill>
      </fill>
    </dxf>
    <dxf>
      <font>
        <color theme="0"/>
      </font>
      <fill>
        <patternFill>
          <bgColor theme="3"/>
        </patternFill>
      </fill>
    </dxf>
    <dxf>
      <fill>
        <patternFill>
          <bgColor theme="5" tint="0.79998168889431442"/>
        </patternFill>
      </fill>
    </dxf>
    <dxf>
      <font>
        <color theme="0"/>
      </font>
      <fill>
        <patternFill>
          <bgColor theme="3"/>
        </patternFill>
      </fill>
    </dxf>
    <dxf>
      <fill>
        <patternFill>
          <bgColor theme="5" tint="0.79998168889431442"/>
        </patternFill>
      </fill>
    </dxf>
    <dxf>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theme="5" tint="0.79998168889431442"/>
        </patternFill>
      </fill>
    </dxf>
    <dxf>
      <font>
        <color theme="0"/>
      </font>
      <fill>
        <patternFill>
          <bgColor theme="3"/>
        </patternFill>
      </fill>
    </dxf>
    <dxf>
      <fill>
        <patternFill>
          <bgColor theme="5" tint="0.79998168889431442"/>
        </patternFill>
      </fill>
    </dxf>
    <dxf>
      <font>
        <color theme="0"/>
      </font>
      <fill>
        <patternFill>
          <bgColor theme="3"/>
        </patternFill>
      </fill>
    </dxf>
    <dxf>
      <fill>
        <patternFill>
          <bgColor theme="5" tint="0.79998168889431442"/>
        </patternFill>
      </fill>
    </dxf>
    <dxf>
      <font>
        <color theme="0"/>
      </font>
      <fill>
        <patternFill>
          <bgColor theme="3"/>
        </patternFill>
      </fill>
    </dxf>
    <dxf>
      <fill>
        <patternFill>
          <bgColor theme="5" tint="0.79998168889431442"/>
        </patternFill>
      </fill>
    </dxf>
    <dxf>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theme="0"/>
      </font>
      <fill>
        <patternFill>
          <bgColor theme="3"/>
        </patternFill>
      </fill>
    </dxf>
    <dxf>
      <font>
        <color theme="0"/>
      </font>
      <fill>
        <patternFill>
          <bgColor theme="3"/>
        </patternFill>
      </fill>
    </dxf>
    <dxf>
      <fill>
        <patternFill>
          <bgColor theme="5" tint="0.79998168889431442"/>
        </patternFill>
      </fill>
    </dxf>
    <dxf>
      <font>
        <color theme="0"/>
      </font>
      <fill>
        <patternFill>
          <bgColor theme="3"/>
        </patternFill>
      </fill>
    </dxf>
    <dxf>
      <fill>
        <patternFill>
          <bgColor theme="5" tint="0.79998168889431442"/>
        </patternFill>
      </fill>
    </dxf>
    <dxf>
      <font>
        <color theme="0"/>
      </font>
      <fill>
        <patternFill>
          <bgColor theme="3"/>
        </patternFill>
      </fill>
    </dxf>
    <dxf>
      <fill>
        <patternFill>
          <bgColor theme="5" tint="0.79998168889431442"/>
        </patternFill>
      </fill>
    </dxf>
    <dxf>
      <fill>
        <patternFill>
          <bgColor theme="5" tint="0.79998168889431442"/>
        </patternFill>
      </fill>
    </dxf>
    <dxf>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dxf>
    <dxf>
      <font>
        <color theme="1"/>
      </font>
    </dxf>
    <dxf>
      <fill>
        <patternFill>
          <bgColor theme="0"/>
        </patternFill>
      </fill>
    </dxf>
    <dxf>
      <fill>
        <patternFill>
          <bgColor theme="5" tint="0.79998168889431442"/>
        </patternFill>
      </fill>
    </dxf>
    <dxf>
      <fill>
        <patternFill>
          <bgColor theme="0"/>
        </patternFill>
      </fill>
    </dxf>
    <dxf>
      <fill>
        <patternFill>
          <bgColor theme="0"/>
        </patternFill>
      </fill>
    </dxf>
    <dxf>
      <fill>
        <patternFill>
          <bgColor rgb="FFFFFF00"/>
        </patternFill>
      </fill>
    </dxf>
    <dxf>
      <font>
        <color theme="6" tint="0.79998168889431442"/>
      </font>
    </dxf>
    <dxf>
      <font>
        <color theme="6" tint="0.79998168889431442"/>
      </font>
    </dxf>
    <dxf>
      <font>
        <color theme="6" tint="0.79998168889431442"/>
      </font>
    </dxf>
    <dxf>
      <font>
        <color theme="6" tint="0.79998168889431442"/>
      </font>
    </dxf>
    <dxf>
      <fill>
        <patternFill>
          <bgColor rgb="FFFFC000"/>
        </patternFill>
      </fill>
    </dxf>
    <dxf>
      <fill>
        <patternFill>
          <bgColor rgb="FFFFC000"/>
        </patternFill>
      </fill>
    </dxf>
    <dxf>
      <fill>
        <patternFill>
          <bgColor rgb="FFFFFF00"/>
        </patternFill>
      </fill>
    </dxf>
    <dxf>
      <fill>
        <patternFill>
          <bgColor theme="5" tint="0.79998168889431442"/>
        </patternFill>
      </fill>
    </dxf>
    <dxf>
      <fill>
        <patternFill>
          <bgColor theme="5" tint="0.79998168889431442"/>
        </patternFill>
      </fill>
    </dxf>
    <dxf>
      <fill>
        <patternFill>
          <bgColor rgb="FFFFC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4D93D9"/>
      <color rgb="FFF8CBC8"/>
      <color rgb="FFBFBFBF"/>
      <color rgb="FFFFC000"/>
      <color rgb="FF8ED973"/>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8. CRONOGRAMA DE ACTIVIDADES'!A1"/><Relationship Id="rId1" Type="http://schemas.openxmlformats.org/officeDocument/2006/relationships/image" Target="../media/image1.png"/><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8. CRONOGRAMA DE ACTIVIDADES'!A1"/><Relationship Id="rId1" Type="http://schemas.openxmlformats.org/officeDocument/2006/relationships/image" Target="../media/image1.png"/><Relationship Id="rId4" Type="http://schemas.openxmlformats.org/officeDocument/2006/relationships/image" Target="../media/image3.sv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8. CRONOGRAMA DE ACTIVIDADES'!A1"/><Relationship Id="rId1" Type="http://schemas.openxmlformats.org/officeDocument/2006/relationships/image" Target="../media/image1.png"/><Relationship Id="rId4" Type="http://schemas.openxmlformats.org/officeDocument/2006/relationships/image" Target="../media/image3.sv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8. CRONOGRAMA DE ACTIVIDADES'!A1"/><Relationship Id="rId1" Type="http://schemas.openxmlformats.org/officeDocument/2006/relationships/image" Target="../media/image1.png"/><Relationship Id="rId4" Type="http://schemas.openxmlformats.org/officeDocument/2006/relationships/image" Target="../media/image3.sv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523876</xdr:colOff>
      <xdr:row>0</xdr:row>
      <xdr:rowOff>38100</xdr:rowOff>
    </xdr:from>
    <xdr:to>
      <xdr:col>0</xdr:col>
      <xdr:colOff>1933576</xdr:colOff>
      <xdr:row>0</xdr:row>
      <xdr:rowOff>933450</xdr:rowOff>
    </xdr:to>
    <xdr:pic>
      <xdr:nvPicPr>
        <xdr:cNvPr id="2" name="object 7">
          <a:extLst>
            <a:ext uri="{FF2B5EF4-FFF2-40B4-BE49-F238E27FC236}">
              <a16:creationId xmlns:a16="http://schemas.microsoft.com/office/drawing/2014/main" id="{02AFA83F-CD67-4A2B-AC7E-51BD32E8C90B}"/>
            </a:ext>
          </a:extLst>
        </xdr:cNvPr>
        <xdr:cNvPicPr/>
      </xdr:nvPicPr>
      <xdr:blipFill>
        <a:blip xmlns:r="http://schemas.openxmlformats.org/officeDocument/2006/relationships" r:embed="rId1" cstate="print"/>
        <a:stretch>
          <a:fillRect/>
        </a:stretch>
      </xdr:blipFill>
      <xdr:spPr>
        <a:xfrm>
          <a:off x="523876" y="38100"/>
          <a:ext cx="1409700"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320675</xdr:colOff>
      <xdr:row>0</xdr:row>
      <xdr:rowOff>38100</xdr:rowOff>
    </xdr:from>
    <xdr:to>
      <xdr:col>0</xdr:col>
      <xdr:colOff>1986962</xdr:colOff>
      <xdr:row>1</xdr:row>
      <xdr:rowOff>228600</xdr:rowOff>
    </xdr:to>
    <xdr:pic>
      <xdr:nvPicPr>
        <xdr:cNvPr id="2" name="object 7">
          <a:extLst>
            <a:ext uri="{FF2B5EF4-FFF2-40B4-BE49-F238E27FC236}">
              <a16:creationId xmlns:a16="http://schemas.microsoft.com/office/drawing/2014/main" id="{F5EB7DC5-6369-44E4-B68A-F7686AF602EC}"/>
            </a:ext>
          </a:extLst>
        </xdr:cNvPr>
        <xdr:cNvPicPr/>
      </xdr:nvPicPr>
      <xdr:blipFill>
        <a:blip xmlns:r="http://schemas.openxmlformats.org/officeDocument/2006/relationships" r:embed="rId1" cstate="print"/>
        <a:stretch>
          <a:fillRect/>
        </a:stretch>
      </xdr:blipFill>
      <xdr:spPr>
        <a:xfrm>
          <a:off x="320675" y="38100"/>
          <a:ext cx="1666287" cy="92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857250</xdr:colOff>
      <xdr:row>0</xdr:row>
      <xdr:rowOff>95251</xdr:rowOff>
    </xdr:from>
    <xdr:to>
      <xdr:col>1</xdr:col>
      <xdr:colOff>3175000</xdr:colOff>
      <xdr:row>0</xdr:row>
      <xdr:rowOff>1571625</xdr:rowOff>
    </xdr:to>
    <xdr:pic>
      <xdr:nvPicPr>
        <xdr:cNvPr id="2" name="object 7">
          <a:extLst>
            <a:ext uri="{FF2B5EF4-FFF2-40B4-BE49-F238E27FC236}">
              <a16:creationId xmlns:a16="http://schemas.microsoft.com/office/drawing/2014/main" id="{2A235187-5B23-4652-A898-EE6F62251616}"/>
            </a:ext>
          </a:extLst>
        </xdr:cNvPr>
        <xdr:cNvPicPr/>
      </xdr:nvPicPr>
      <xdr:blipFill>
        <a:blip xmlns:r="http://schemas.openxmlformats.org/officeDocument/2006/relationships" r:embed="rId1" cstate="print"/>
        <a:stretch>
          <a:fillRect/>
        </a:stretch>
      </xdr:blipFill>
      <xdr:spPr>
        <a:xfrm>
          <a:off x="3048000" y="95251"/>
          <a:ext cx="2317750" cy="14763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301625</xdr:colOff>
      <xdr:row>0</xdr:row>
      <xdr:rowOff>158751</xdr:rowOff>
    </xdr:from>
    <xdr:ext cx="2317750" cy="1476374"/>
    <xdr:pic>
      <xdr:nvPicPr>
        <xdr:cNvPr id="2" name="object 7">
          <a:extLst>
            <a:ext uri="{FF2B5EF4-FFF2-40B4-BE49-F238E27FC236}">
              <a16:creationId xmlns:a16="http://schemas.microsoft.com/office/drawing/2014/main" id="{B834CE11-8E08-4B31-A6D4-1E9AF06A5587}"/>
            </a:ext>
          </a:extLst>
        </xdr:cNvPr>
        <xdr:cNvPicPr/>
      </xdr:nvPicPr>
      <xdr:blipFill>
        <a:blip xmlns:r="http://schemas.openxmlformats.org/officeDocument/2006/relationships" r:embed="rId1" cstate="print"/>
        <a:stretch>
          <a:fillRect/>
        </a:stretch>
      </xdr:blipFill>
      <xdr:spPr>
        <a:xfrm>
          <a:off x="301625" y="158751"/>
          <a:ext cx="2317750" cy="147637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177800</xdr:colOff>
      <xdr:row>0</xdr:row>
      <xdr:rowOff>158751</xdr:rowOff>
    </xdr:from>
    <xdr:to>
      <xdr:col>1</xdr:col>
      <xdr:colOff>1914525</xdr:colOff>
      <xdr:row>0</xdr:row>
      <xdr:rowOff>1200150</xdr:rowOff>
    </xdr:to>
    <xdr:pic>
      <xdr:nvPicPr>
        <xdr:cNvPr id="2" name="object 7">
          <a:extLst>
            <a:ext uri="{FF2B5EF4-FFF2-40B4-BE49-F238E27FC236}">
              <a16:creationId xmlns:a16="http://schemas.microsoft.com/office/drawing/2014/main" id="{16510325-F184-4CEC-A595-9D4BF1947655}"/>
            </a:ext>
          </a:extLst>
        </xdr:cNvPr>
        <xdr:cNvPicPr/>
      </xdr:nvPicPr>
      <xdr:blipFill>
        <a:blip xmlns:r="http://schemas.openxmlformats.org/officeDocument/2006/relationships" r:embed="rId1" cstate="print"/>
        <a:stretch>
          <a:fillRect/>
        </a:stretch>
      </xdr:blipFill>
      <xdr:spPr>
        <a:xfrm>
          <a:off x="177800" y="158751"/>
          <a:ext cx="1736725" cy="1041399"/>
        </a:xfrm>
        <a:prstGeom prst="rect">
          <a:avLst/>
        </a:prstGeom>
      </xdr:spPr>
    </xdr:pic>
    <xdr:clientData/>
  </xdr:twoCellAnchor>
  <xdr:twoCellAnchor editAs="oneCell">
    <xdr:from>
      <xdr:col>3</xdr:col>
      <xdr:colOff>1295400</xdr:colOff>
      <xdr:row>0</xdr:row>
      <xdr:rowOff>133350</xdr:rowOff>
    </xdr:from>
    <xdr:to>
      <xdr:col>4</xdr:col>
      <xdr:colOff>876300</xdr:colOff>
      <xdr:row>0</xdr:row>
      <xdr:rowOff>1047750</xdr:rowOff>
    </xdr:to>
    <xdr:pic>
      <xdr:nvPicPr>
        <xdr:cNvPr id="4" name="Gráfico 3" descr="Flecha derecha con relleno sólido">
          <a:hlinkClick xmlns:r="http://schemas.openxmlformats.org/officeDocument/2006/relationships" r:id="rId2"/>
          <a:extLst>
            <a:ext uri="{FF2B5EF4-FFF2-40B4-BE49-F238E27FC236}">
              <a16:creationId xmlns:a16="http://schemas.microsoft.com/office/drawing/2014/main" id="{58D7F73D-8A8F-953B-9EF3-82C6F12A267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63175" y="133350"/>
          <a:ext cx="914400"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120649</xdr:colOff>
      <xdr:row>0</xdr:row>
      <xdr:rowOff>95251</xdr:rowOff>
    </xdr:from>
    <xdr:to>
      <xdr:col>1</xdr:col>
      <xdr:colOff>1762124</xdr:colOff>
      <xdr:row>0</xdr:row>
      <xdr:rowOff>1152525</xdr:rowOff>
    </xdr:to>
    <xdr:pic>
      <xdr:nvPicPr>
        <xdr:cNvPr id="3" name="object 7">
          <a:extLst>
            <a:ext uri="{FF2B5EF4-FFF2-40B4-BE49-F238E27FC236}">
              <a16:creationId xmlns:a16="http://schemas.microsoft.com/office/drawing/2014/main" id="{B5458EFA-63DB-476F-9E36-F7362A98ED69}"/>
            </a:ext>
          </a:extLst>
        </xdr:cNvPr>
        <xdr:cNvPicPr/>
      </xdr:nvPicPr>
      <xdr:blipFill>
        <a:blip xmlns:r="http://schemas.openxmlformats.org/officeDocument/2006/relationships" r:embed="rId1" cstate="print"/>
        <a:stretch>
          <a:fillRect/>
        </a:stretch>
      </xdr:blipFill>
      <xdr:spPr>
        <a:xfrm>
          <a:off x="120649" y="95251"/>
          <a:ext cx="1641475" cy="1057274"/>
        </a:xfrm>
        <a:prstGeom prst="rect">
          <a:avLst/>
        </a:prstGeom>
      </xdr:spPr>
    </xdr:pic>
    <xdr:clientData/>
  </xdr:twoCellAnchor>
  <xdr:twoCellAnchor editAs="oneCell">
    <xdr:from>
      <xdr:col>3</xdr:col>
      <xdr:colOff>1295400</xdr:colOff>
      <xdr:row>0</xdr:row>
      <xdr:rowOff>133350</xdr:rowOff>
    </xdr:from>
    <xdr:to>
      <xdr:col>4</xdr:col>
      <xdr:colOff>876300</xdr:colOff>
      <xdr:row>0</xdr:row>
      <xdr:rowOff>1047750</xdr:rowOff>
    </xdr:to>
    <xdr:pic>
      <xdr:nvPicPr>
        <xdr:cNvPr id="5" name="Gráfico 4" descr="Flecha derecha con relleno sólido">
          <a:hlinkClick xmlns:r="http://schemas.openxmlformats.org/officeDocument/2006/relationships" r:id="rId2"/>
          <a:extLst>
            <a:ext uri="{FF2B5EF4-FFF2-40B4-BE49-F238E27FC236}">
              <a16:creationId xmlns:a16="http://schemas.microsoft.com/office/drawing/2014/main" id="{10805A84-67A3-4F58-800C-BF0162F75CB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63175" y="133350"/>
          <a:ext cx="914400" cy="9144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215900</xdr:colOff>
      <xdr:row>0</xdr:row>
      <xdr:rowOff>139701</xdr:rowOff>
    </xdr:from>
    <xdr:to>
      <xdr:col>1</xdr:col>
      <xdr:colOff>1628775</xdr:colOff>
      <xdr:row>0</xdr:row>
      <xdr:rowOff>1104900</xdr:rowOff>
    </xdr:to>
    <xdr:pic>
      <xdr:nvPicPr>
        <xdr:cNvPr id="2" name="object 7">
          <a:extLst>
            <a:ext uri="{FF2B5EF4-FFF2-40B4-BE49-F238E27FC236}">
              <a16:creationId xmlns:a16="http://schemas.microsoft.com/office/drawing/2014/main" id="{5D9DD800-33C3-45DD-B200-585AB7C27BC6}"/>
            </a:ext>
          </a:extLst>
        </xdr:cNvPr>
        <xdr:cNvPicPr/>
      </xdr:nvPicPr>
      <xdr:blipFill>
        <a:blip xmlns:r="http://schemas.openxmlformats.org/officeDocument/2006/relationships" r:embed="rId1" cstate="print"/>
        <a:stretch>
          <a:fillRect/>
        </a:stretch>
      </xdr:blipFill>
      <xdr:spPr>
        <a:xfrm>
          <a:off x="215900" y="139701"/>
          <a:ext cx="1412875" cy="965199"/>
        </a:xfrm>
        <a:prstGeom prst="rect">
          <a:avLst/>
        </a:prstGeom>
      </xdr:spPr>
    </xdr:pic>
    <xdr:clientData/>
  </xdr:twoCellAnchor>
  <xdr:twoCellAnchor editAs="oneCell">
    <xdr:from>
      <xdr:col>3</xdr:col>
      <xdr:colOff>1295400</xdr:colOff>
      <xdr:row>0</xdr:row>
      <xdr:rowOff>133350</xdr:rowOff>
    </xdr:from>
    <xdr:to>
      <xdr:col>4</xdr:col>
      <xdr:colOff>876300</xdr:colOff>
      <xdr:row>0</xdr:row>
      <xdr:rowOff>1047750</xdr:rowOff>
    </xdr:to>
    <xdr:pic>
      <xdr:nvPicPr>
        <xdr:cNvPr id="3" name="Gráfico 2" descr="Flecha derecha con relleno sólido">
          <a:hlinkClick xmlns:r="http://schemas.openxmlformats.org/officeDocument/2006/relationships" r:id="rId2"/>
          <a:extLst>
            <a:ext uri="{FF2B5EF4-FFF2-40B4-BE49-F238E27FC236}">
              <a16:creationId xmlns:a16="http://schemas.microsoft.com/office/drawing/2014/main" id="{4FB93D0F-D1B0-4C9F-A4A0-93F94A271CC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63175" y="133350"/>
          <a:ext cx="914400" cy="9144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139700</xdr:colOff>
      <xdr:row>0</xdr:row>
      <xdr:rowOff>82551</xdr:rowOff>
    </xdr:from>
    <xdr:to>
      <xdr:col>1</xdr:col>
      <xdr:colOff>1724025</xdr:colOff>
      <xdr:row>0</xdr:row>
      <xdr:rowOff>1190625</xdr:rowOff>
    </xdr:to>
    <xdr:pic>
      <xdr:nvPicPr>
        <xdr:cNvPr id="2" name="object 7">
          <a:extLst>
            <a:ext uri="{FF2B5EF4-FFF2-40B4-BE49-F238E27FC236}">
              <a16:creationId xmlns:a16="http://schemas.microsoft.com/office/drawing/2014/main" id="{CC612EC0-78CD-4C82-9AED-49A296ACFA49}"/>
            </a:ext>
          </a:extLst>
        </xdr:cNvPr>
        <xdr:cNvPicPr/>
      </xdr:nvPicPr>
      <xdr:blipFill>
        <a:blip xmlns:r="http://schemas.openxmlformats.org/officeDocument/2006/relationships" r:embed="rId1" cstate="print"/>
        <a:stretch>
          <a:fillRect/>
        </a:stretch>
      </xdr:blipFill>
      <xdr:spPr>
        <a:xfrm>
          <a:off x="139700" y="82551"/>
          <a:ext cx="1584325" cy="1108074"/>
        </a:xfrm>
        <a:prstGeom prst="rect">
          <a:avLst/>
        </a:prstGeom>
      </xdr:spPr>
    </xdr:pic>
    <xdr:clientData/>
  </xdr:twoCellAnchor>
  <xdr:twoCellAnchor editAs="oneCell">
    <xdr:from>
      <xdr:col>3</xdr:col>
      <xdr:colOff>1295400</xdr:colOff>
      <xdr:row>0</xdr:row>
      <xdr:rowOff>133350</xdr:rowOff>
    </xdr:from>
    <xdr:to>
      <xdr:col>4</xdr:col>
      <xdr:colOff>876300</xdr:colOff>
      <xdr:row>0</xdr:row>
      <xdr:rowOff>1047750</xdr:rowOff>
    </xdr:to>
    <xdr:pic>
      <xdr:nvPicPr>
        <xdr:cNvPr id="3" name="Gráfico 2" descr="Flecha derecha con relleno sólido">
          <a:hlinkClick xmlns:r="http://schemas.openxmlformats.org/officeDocument/2006/relationships" r:id="rId2"/>
          <a:extLst>
            <a:ext uri="{FF2B5EF4-FFF2-40B4-BE49-F238E27FC236}">
              <a16:creationId xmlns:a16="http://schemas.microsoft.com/office/drawing/2014/main" id="{3A6901E9-931D-441B-B353-5B121F726AA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63175" y="133350"/>
          <a:ext cx="914400" cy="914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295276</xdr:colOff>
      <xdr:row>0</xdr:row>
      <xdr:rowOff>219075</xdr:rowOff>
    </xdr:from>
    <xdr:to>
      <xdr:col>1</xdr:col>
      <xdr:colOff>1704976</xdr:colOff>
      <xdr:row>0</xdr:row>
      <xdr:rowOff>904875</xdr:rowOff>
    </xdr:to>
    <xdr:pic>
      <xdr:nvPicPr>
        <xdr:cNvPr id="2" name="object 7">
          <a:extLst>
            <a:ext uri="{FF2B5EF4-FFF2-40B4-BE49-F238E27FC236}">
              <a16:creationId xmlns:a16="http://schemas.microsoft.com/office/drawing/2014/main" id="{60F231A4-3E21-4317-B8B8-D0A1F43489C1}"/>
            </a:ext>
          </a:extLst>
        </xdr:cNvPr>
        <xdr:cNvPicPr/>
      </xdr:nvPicPr>
      <xdr:blipFill>
        <a:blip xmlns:r="http://schemas.openxmlformats.org/officeDocument/2006/relationships" r:embed="rId1" cstate="print"/>
        <a:stretch>
          <a:fillRect/>
        </a:stretch>
      </xdr:blipFill>
      <xdr:spPr>
        <a:xfrm>
          <a:off x="295276" y="219075"/>
          <a:ext cx="1409700"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orm.e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1BFA2-EAF4-4DB1-AFA3-A19F262D552E}">
  <sheetPr>
    <tabColor rgb="FFBFBFBF"/>
    <pageSetUpPr fitToPage="1"/>
  </sheetPr>
  <dimension ref="A1:J42"/>
  <sheetViews>
    <sheetView tabSelected="1" zoomScaleNormal="100" workbookViewId="0">
      <pane ySplit="3" topLeftCell="A4" activePane="bottomLeft" state="frozen"/>
      <selection pane="bottomLeft" activeCell="J13" sqref="J13"/>
    </sheetView>
  </sheetViews>
  <sheetFormatPr baseColWidth="10" defaultRowHeight="15" x14ac:dyDescent="0.25"/>
  <cols>
    <col min="1" max="1" width="32.28515625" style="2" customWidth="1"/>
    <col min="2" max="2" width="13.42578125" style="2" customWidth="1"/>
    <col min="3" max="3" width="10.85546875" style="2" customWidth="1"/>
    <col min="4" max="4" width="15.7109375" style="2" customWidth="1"/>
    <col min="5" max="5" width="17.42578125" style="2" customWidth="1"/>
    <col min="6" max="6" width="13.42578125" style="2" customWidth="1"/>
    <col min="7" max="7" width="22.42578125" style="2" customWidth="1"/>
    <col min="8" max="8" width="11.42578125" style="1"/>
    <col min="9" max="16384" width="11.42578125" style="2"/>
  </cols>
  <sheetData>
    <row r="1" spans="1:8" ht="87" customHeight="1" x14ac:dyDescent="0.25">
      <c r="A1" s="128"/>
      <c r="B1" s="153" t="s">
        <v>15</v>
      </c>
      <c r="C1" s="153"/>
      <c r="D1" s="153"/>
      <c r="E1" s="153"/>
      <c r="F1" s="153"/>
      <c r="G1" s="153"/>
    </row>
    <row r="2" spans="1:8" ht="33" customHeight="1" x14ac:dyDescent="0.25">
      <c r="A2" s="161" t="s">
        <v>18</v>
      </c>
      <c r="B2" s="161"/>
      <c r="C2" s="161"/>
      <c r="D2" s="161"/>
      <c r="E2" s="161"/>
      <c r="F2" s="161"/>
      <c r="G2" s="161"/>
    </row>
    <row r="3" spans="1:8" ht="3" customHeight="1" thickBot="1" x14ac:dyDescent="0.3">
      <c r="A3" s="1"/>
      <c r="B3" s="1"/>
      <c r="C3" s="1"/>
      <c r="D3" s="1"/>
      <c r="E3" s="1"/>
      <c r="F3" s="1"/>
      <c r="G3" s="1"/>
    </row>
    <row r="4" spans="1:8" ht="24" customHeight="1" thickBot="1" x14ac:dyDescent="0.3">
      <c r="A4" s="121" t="s">
        <v>14</v>
      </c>
      <c r="B4" s="122"/>
      <c r="C4" s="122"/>
      <c r="D4" s="122"/>
      <c r="E4" s="122"/>
      <c r="F4" s="122"/>
      <c r="G4" s="123"/>
    </row>
    <row r="5" spans="1:8" ht="31.5" customHeight="1" x14ac:dyDescent="0.25">
      <c r="A5" s="154" t="s">
        <v>104</v>
      </c>
      <c r="B5" s="159"/>
      <c r="C5" s="159"/>
      <c r="D5" s="159"/>
      <c r="E5" s="159"/>
      <c r="F5" s="159"/>
      <c r="G5" s="160"/>
    </row>
    <row r="6" spans="1:8" ht="28.5" customHeight="1" x14ac:dyDescent="0.25">
      <c r="A6" s="154" t="s">
        <v>110</v>
      </c>
      <c r="B6" s="155"/>
      <c r="C6" s="155"/>
      <c r="D6" s="155"/>
      <c r="E6" s="155"/>
      <c r="F6" s="155"/>
      <c r="G6" s="162"/>
    </row>
    <row r="7" spans="1:8" ht="23.25" customHeight="1" x14ac:dyDescent="0.25">
      <c r="A7" s="154" t="s">
        <v>95</v>
      </c>
      <c r="B7" s="155"/>
      <c r="C7" s="155"/>
      <c r="D7" s="117"/>
      <c r="E7" s="119"/>
      <c r="F7" s="117"/>
      <c r="G7" s="118"/>
    </row>
    <row r="8" spans="1:8" ht="7.5" customHeight="1" x14ac:dyDescent="0.25">
      <c r="A8" s="156"/>
      <c r="B8" s="157"/>
      <c r="C8" s="157"/>
      <c r="D8" s="157"/>
      <c r="E8" s="157"/>
      <c r="F8" s="157"/>
      <c r="G8" s="158"/>
      <c r="H8" s="2"/>
    </row>
    <row r="9" spans="1:8" ht="23.25" customHeight="1" x14ac:dyDescent="0.25">
      <c r="A9" s="154" t="s">
        <v>116</v>
      </c>
      <c r="B9" s="155"/>
      <c r="C9" s="155"/>
      <c r="D9" s="117"/>
      <c r="E9" s="131"/>
      <c r="F9" s="117"/>
      <c r="G9" s="118"/>
    </row>
    <row r="10" spans="1:8" ht="7.5" customHeight="1" x14ac:dyDescent="0.25">
      <c r="A10" s="116"/>
      <c r="B10" s="117"/>
      <c r="C10" s="117"/>
      <c r="D10" s="132"/>
      <c r="E10" s="117"/>
      <c r="F10" s="117"/>
      <c r="G10" s="118"/>
    </row>
    <row r="11" spans="1:8" ht="23.25" customHeight="1" x14ac:dyDescent="0.25">
      <c r="A11" s="154" t="s">
        <v>114</v>
      </c>
      <c r="B11" s="213"/>
      <c r="C11" s="213"/>
      <c r="D11" s="213"/>
      <c r="E11" s="133"/>
      <c r="F11" s="117"/>
      <c r="G11" s="118"/>
    </row>
    <row r="12" spans="1:8" ht="27" customHeight="1" x14ac:dyDescent="0.25">
      <c r="A12" s="154" t="s">
        <v>118</v>
      </c>
      <c r="B12" s="155"/>
      <c r="C12" s="155"/>
      <c r="D12" s="155"/>
      <c r="E12" s="155"/>
      <c r="F12" s="155"/>
      <c r="G12" s="162"/>
    </row>
    <row r="13" spans="1:8" ht="33" customHeight="1" x14ac:dyDescent="0.25">
      <c r="A13" s="154" t="s">
        <v>119</v>
      </c>
      <c r="B13" s="155"/>
      <c r="C13" s="155"/>
      <c r="D13" s="155"/>
      <c r="E13" s="155"/>
      <c r="F13" s="155"/>
      <c r="G13" s="162"/>
    </row>
    <row r="14" spans="1:8" ht="27" customHeight="1" x14ac:dyDescent="0.25">
      <c r="A14" s="154" t="s">
        <v>117</v>
      </c>
      <c r="B14" s="155"/>
      <c r="C14" s="155"/>
      <c r="D14" s="155"/>
      <c r="E14" s="155"/>
      <c r="F14" s="155"/>
      <c r="G14" s="162"/>
    </row>
    <row r="15" spans="1:8" ht="39" customHeight="1" x14ac:dyDescent="0.25">
      <c r="A15" s="154" t="s">
        <v>121</v>
      </c>
      <c r="B15" s="155"/>
      <c r="C15" s="155"/>
      <c r="D15" s="155"/>
      <c r="E15" s="155"/>
      <c r="F15" s="155"/>
      <c r="G15" s="162"/>
    </row>
    <row r="16" spans="1:8" ht="43.5" customHeight="1" x14ac:dyDescent="0.25">
      <c r="A16" s="154" t="s">
        <v>120</v>
      </c>
      <c r="B16" s="159"/>
      <c r="C16" s="159"/>
      <c r="D16" s="159"/>
      <c r="E16" s="159"/>
      <c r="F16" s="159"/>
      <c r="G16" s="160"/>
    </row>
    <row r="17" spans="1:10" ht="29.25" customHeight="1" x14ac:dyDescent="0.25">
      <c r="A17" s="166" t="s">
        <v>115</v>
      </c>
      <c r="B17" s="167"/>
      <c r="C17" s="167"/>
      <c r="D17" s="167"/>
      <c r="E17" s="167"/>
      <c r="F17" s="167"/>
      <c r="G17" s="168"/>
    </row>
    <row r="18" spans="1:10" ht="27.75" customHeight="1" thickBot="1" x14ac:dyDescent="0.3">
      <c r="A18" s="120" t="s">
        <v>17</v>
      </c>
      <c r="B18" s="117"/>
      <c r="C18" s="117"/>
      <c r="D18" s="117"/>
      <c r="E18" s="117"/>
      <c r="F18" s="117"/>
      <c r="G18" s="118"/>
    </row>
    <row r="19" spans="1:10" ht="30" customHeight="1" thickBot="1" x14ac:dyDescent="0.3">
      <c r="A19" s="121" t="s">
        <v>87</v>
      </c>
      <c r="B19" s="122"/>
      <c r="C19" s="122"/>
      <c r="D19" s="122"/>
      <c r="E19" s="122"/>
      <c r="F19" s="122"/>
      <c r="G19" s="123"/>
    </row>
    <row r="20" spans="1:10" x14ac:dyDescent="0.25">
      <c r="A20" s="124"/>
      <c r="B20" s="1"/>
      <c r="C20" s="1"/>
      <c r="D20" s="1"/>
      <c r="E20" s="1"/>
      <c r="F20" s="1"/>
      <c r="G20" s="125"/>
    </row>
    <row r="21" spans="1:10" x14ac:dyDescent="0.25">
      <c r="A21" s="126" t="s">
        <v>77</v>
      </c>
      <c r="B21" s="1"/>
      <c r="C21" s="1"/>
      <c r="D21" s="1"/>
      <c r="E21" s="1"/>
      <c r="F21" s="1"/>
      <c r="G21" s="125"/>
    </row>
    <row r="22" spans="1:10" ht="98.25" customHeight="1" x14ac:dyDescent="0.25">
      <c r="A22" s="154" t="s">
        <v>111</v>
      </c>
      <c r="B22" s="155"/>
      <c r="C22" s="155"/>
      <c r="D22" s="155"/>
      <c r="E22" s="155"/>
      <c r="F22" s="155"/>
      <c r="G22" s="162"/>
    </row>
    <row r="23" spans="1:10" ht="20.25" customHeight="1" x14ac:dyDescent="0.25">
      <c r="A23" s="126" t="s">
        <v>80</v>
      </c>
      <c r="B23" s="1"/>
      <c r="C23" s="1"/>
      <c r="D23" s="1"/>
      <c r="E23" s="1"/>
      <c r="F23" s="1"/>
      <c r="G23" s="125"/>
    </row>
    <row r="24" spans="1:10" ht="85.5" customHeight="1" x14ac:dyDescent="0.25">
      <c r="A24" s="154" t="s">
        <v>78</v>
      </c>
      <c r="B24" s="155"/>
      <c r="C24" s="155"/>
      <c r="D24" s="155"/>
      <c r="E24" s="155"/>
      <c r="F24" s="155"/>
      <c r="G24" s="162"/>
    </row>
    <row r="25" spans="1:10" ht="20.25" customHeight="1" x14ac:dyDescent="0.25">
      <c r="A25" s="126" t="s">
        <v>79</v>
      </c>
      <c r="B25" s="1"/>
      <c r="C25" s="1"/>
      <c r="D25" s="1"/>
      <c r="E25" s="1"/>
      <c r="F25" s="1"/>
      <c r="G25" s="125"/>
      <c r="J25" s="127"/>
    </row>
    <row r="26" spans="1:10" ht="30" customHeight="1" x14ac:dyDescent="0.25">
      <c r="A26" s="169" t="s">
        <v>81</v>
      </c>
      <c r="B26" s="170"/>
      <c r="C26" s="170"/>
      <c r="D26" s="170"/>
      <c r="E26" s="170"/>
      <c r="F26" s="170"/>
      <c r="G26" s="171"/>
      <c r="J26" s="127"/>
    </row>
    <row r="27" spans="1:10" ht="51" customHeight="1" x14ac:dyDescent="0.25">
      <c r="A27" s="169" t="s">
        <v>82</v>
      </c>
      <c r="B27" s="170"/>
      <c r="C27" s="170"/>
      <c r="D27" s="170"/>
      <c r="E27" s="170"/>
      <c r="F27" s="170"/>
      <c r="G27" s="171"/>
    </row>
    <row r="28" spans="1:10" ht="39.75" customHeight="1" x14ac:dyDescent="0.25">
      <c r="A28" s="154" t="s">
        <v>112</v>
      </c>
      <c r="B28" s="155"/>
      <c r="C28" s="155"/>
      <c r="D28" s="155"/>
      <c r="E28" s="155"/>
      <c r="F28" s="155"/>
      <c r="G28" s="162"/>
    </row>
    <row r="29" spans="1:10" ht="13.5" customHeight="1" x14ac:dyDescent="0.25">
      <c r="A29" s="124"/>
      <c r="B29" s="1"/>
      <c r="C29" s="1"/>
      <c r="D29" s="1"/>
      <c r="E29" s="1"/>
      <c r="F29" s="1"/>
      <c r="G29" s="125"/>
    </row>
    <row r="30" spans="1:10" ht="13.5" customHeight="1" x14ac:dyDescent="0.25">
      <c r="A30" s="126" t="s">
        <v>83</v>
      </c>
      <c r="B30" s="1"/>
      <c r="C30" s="1"/>
      <c r="D30" s="1"/>
      <c r="E30" s="1"/>
      <c r="F30" s="1"/>
      <c r="G30" s="125"/>
    </row>
    <row r="31" spans="1:10" ht="16.5" customHeight="1" x14ac:dyDescent="0.25">
      <c r="A31" s="2" t="s">
        <v>105</v>
      </c>
      <c r="B31" s="1"/>
      <c r="C31" s="1"/>
      <c r="D31" s="1"/>
      <c r="E31" s="1"/>
      <c r="F31" s="1"/>
      <c r="G31" s="125"/>
    </row>
    <row r="32" spans="1:10" ht="13.5" customHeight="1" x14ac:dyDescent="0.25">
      <c r="A32" s="124"/>
      <c r="B32" s="1"/>
      <c r="C32" s="1"/>
      <c r="D32" s="1"/>
      <c r="E32" s="1"/>
      <c r="F32" s="1"/>
      <c r="G32" s="125"/>
    </row>
    <row r="33" spans="1:7" ht="13.5" customHeight="1" x14ac:dyDescent="0.25">
      <c r="A33" s="126" t="s">
        <v>84</v>
      </c>
      <c r="B33" s="1"/>
      <c r="C33" s="1"/>
      <c r="D33" s="1"/>
      <c r="E33" s="1"/>
      <c r="F33" s="1"/>
      <c r="G33" s="125"/>
    </row>
    <row r="34" spans="1:7" ht="17.25" customHeight="1" x14ac:dyDescent="0.25">
      <c r="A34" s="124" t="s">
        <v>85</v>
      </c>
      <c r="B34" s="1"/>
      <c r="C34" s="1"/>
      <c r="D34" s="1"/>
      <c r="E34" s="1"/>
      <c r="F34" s="1"/>
      <c r="G34" s="125"/>
    </row>
    <row r="35" spans="1:7" ht="13.5" customHeight="1" x14ac:dyDescent="0.25">
      <c r="A35" s="124"/>
      <c r="B35" s="1"/>
      <c r="C35" s="1"/>
      <c r="D35" s="1"/>
      <c r="E35" s="1"/>
      <c r="F35" s="1"/>
      <c r="G35" s="125"/>
    </row>
    <row r="36" spans="1:7" ht="45.75" customHeight="1" thickBot="1" x14ac:dyDescent="0.3">
      <c r="A36" s="163" t="s">
        <v>86</v>
      </c>
      <c r="B36" s="164"/>
      <c r="C36" s="164"/>
      <c r="D36" s="164"/>
      <c r="E36" s="164"/>
      <c r="F36" s="164"/>
      <c r="G36" s="165"/>
    </row>
    <row r="37" spans="1:7" x14ac:dyDescent="0.25">
      <c r="A37" s="1"/>
      <c r="B37" s="1"/>
      <c r="C37" s="1"/>
      <c r="D37" s="1"/>
      <c r="E37" s="1"/>
      <c r="F37" s="1"/>
      <c r="G37" s="1"/>
    </row>
    <row r="38" spans="1:7" x14ac:dyDescent="0.25">
      <c r="A38" s="1"/>
      <c r="B38" s="1"/>
      <c r="C38" s="1"/>
      <c r="D38" s="1"/>
      <c r="E38" s="1"/>
      <c r="F38" s="1"/>
      <c r="G38" s="1"/>
    </row>
    <row r="39" spans="1:7" x14ac:dyDescent="0.25">
      <c r="A39" s="1"/>
      <c r="B39" s="1"/>
      <c r="C39" s="1"/>
      <c r="D39" s="1"/>
      <c r="E39" s="1"/>
      <c r="F39" s="1"/>
      <c r="G39" s="1"/>
    </row>
    <row r="40" spans="1:7" x14ac:dyDescent="0.25">
      <c r="A40" s="1"/>
      <c r="B40" s="1"/>
      <c r="C40" s="1"/>
      <c r="D40" s="1"/>
      <c r="E40" s="1"/>
      <c r="F40" s="1"/>
      <c r="G40" s="1"/>
    </row>
    <row r="41" spans="1:7" x14ac:dyDescent="0.25">
      <c r="A41" s="1"/>
      <c r="B41" s="1"/>
      <c r="C41" s="1"/>
      <c r="D41" s="1"/>
      <c r="E41" s="1"/>
      <c r="F41" s="1"/>
      <c r="G41" s="1"/>
    </row>
    <row r="42" spans="1:7" x14ac:dyDescent="0.25">
      <c r="A42" s="1"/>
      <c r="B42" s="1"/>
      <c r="C42" s="1"/>
      <c r="D42" s="1"/>
      <c r="E42" s="1"/>
      <c r="F42" s="1"/>
      <c r="G42" s="1"/>
    </row>
  </sheetData>
  <sheetProtection algorithmName="SHA-512" hashValue="ek+wH/zyVScdPtnvoZKpF7a424Evt+753vLXobBUAJCV0FpV53oJIOEkNNTdEEK/XxWfdMqm+psp+GbPTmnfhQ==" saltValue="UAZIYYm4yRLHZPLGoh1XKQ==" spinCount="100000" sheet="1" objects="1" scenarios="1"/>
  <mergeCells count="20">
    <mergeCell ref="A12:G12"/>
    <mergeCell ref="A11:D11"/>
    <mergeCell ref="A13:G13"/>
    <mergeCell ref="A36:G36"/>
    <mergeCell ref="A14:G14"/>
    <mergeCell ref="A15:G15"/>
    <mergeCell ref="A28:G28"/>
    <mergeCell ref="A16:G16"/>
    <mergeCell ref="A17:G17"/>
    <mergeCell ref="A26:G26"/>
    <mergeCell ref="A22:G22"/>
    <mergeCell ref="A27:G27"/>
    <mergeCell ref="A24:G24"/>
    <mergeCell ref="B1:G1"/>
    <mergeCell ref="A9:C9"/>
    <mergeCell ref="A8:G8"/>
    <mergeCell ref="A5:G5"/>
    <mergeCell ref="A2:G2"/>
    <mergeCell ref="A6:G6"/>
    <mergeCell ref="A7:C7"/>
  </mergeCells>
  <hyperlinks>
    <hyperlink ref="A18" r:id="rId1" location="/home/anuncio/02-04-2025/1525" xr:uid="{7D36F4D0-E677-43EB-99FB-2BFE3C0E02F9}"/>
  </hyperlinks>
  <pageMargins left="0.7" right="0.7" top="0.75" bottom="0.75" header="0.3" footer="0.3"/>
  <pageSetup paperSize="9" scale="64" fitToHeight="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BCE6B-8342-4F3E-B3E5-F6BB387C9CD9}">
  <sheetPr>
    <tabColor theme="4" tint="0.39997558519241921"/>
    <pageSetUpPr fitToPage="1"/>
  </sheetPr>
  <dimension ref="A1:G37"/>
  <sheetViews>
    <sheetView zoomScaleNormal="100" workbookViewId="0">
      <selection activeCell="F19" sqref="F19"/>
    </sheetView>
  </sheetViews>
  <sheetFormatPr baseColWidth="10" defaultRowHeight="15" x14ac:dyDescent="0.25"/>
  <cols>
    <col min="1" max="1" width="5.7109375" style="2" customWidth="1"/>
    <col min="2" max="2" width="48" style="2" customWidth="1"/>
    <col min="3" max="3" width="13.5703125" style="2" customWidth="1"/>
    <col min="4" max="4" width="7" style="2" customWidth="1"/>
    <col min="5" max="5" width="11.140625" style="2" customWidth="1"/>
    <col min="6" max="6" width="62" style="2" customWidth="1"/>
    <col min="7" max="7" width="72.28515625" style="2" customWidth="1"/>
    <col min="8" max="16384" width="11.42578125" style="2"/>
  </cols>
  <sheetData>
    <row r="1" spans="1:7" ht="87" customHeight="1" thickBot="1" x14ac:dyDescent="0.3">
      <c r="B1" s="204" t="s">
        <v>13</v>
      </c>
      <c r="C1" s="204"/>
      <c r="D1" s="204"/>
      <c r="E1" s="204"/>
      <c r="F1" s="204"/>
      <c r="G1" s="1"/>
    </row>
    <row r="2" spans="1:7" ht="21" x14ac:dyDescent="0.25">
      <c r="A2" s="1"/>
      <c r="B2" s="3" t="s">
        <v>0</v>
      </c>
      <c r="C2" s="205">
        <f>'1. DATOS BASICOS'!C3</f>
        <v>0</v>
      </c>
      <c r="D2" s="205"/>
      <c r="E2" s="205"/>
      <c r="F2" s="206"/>
      <c r="G2" s="1"/>
    </row>
    <row r="3" spans="1:7" ht="21" x14ac:dyDescent="0.25">
      <c r="A3" s="1"/>
      <c r="B3" s="4" t="s">
        <v>1</v>
      </c>
      <c r="C3" s="207">
        <f>'1. DATOS BASICOS'!C4</f>
        <v>0</v>
      </c>
      <c r="D3" s="208"/>
      <c r="E3" s="208"/>
      <c r="F3" s="209"/>
      <c r="G3" s="1"/>
    </row>
    <row r="4" spans="1:7" ht="77.25" customHeight="1" thickBot="1" x14ac:dyDescent="0.3">
      <c r="A4" s="1"/>
      <c r="B4" s="134" t="s">
        <v>2</v>
      </c>
      <c r="C4" s="210">
        <f>'1. DATOS BASICOS'!C5</f>
        <v>0</v>
      </c>
      <c r="D4" s="211"/>
      <c r="E4" s="211"/>
      <c r="F4" s="212"/>
      <c r="G4" s="1"/>
    </row>
    <row r="5" spans="1:7" x14ac:dyDescent="0.25">
      <c r="A5" s="1"/>
      <c r="B5" s="1"/>
      <c r="C5" s="1"/>
      <c r="D5" s="1"/>
      <c r="E5" s="1"/>
      <c r="F5" s="1"/>
      <c r="G5" s="1"/>
    </row>
    <row r="6" spans="1:7" ht="15.75" thickBot="1" x14ac:dyDescent="0.3">
      <c r="A6" s="1"/>
      <c r="B6" s="1"/>
      <c r="C6" s="1"/>
      <c r="D6" s="1"/>
      <c r="E6" s="1"/>
      <c r="F6" s="1"/>
      <c r="G6" s="1"/>
    </row>
    <row r="7" spans="1:7" ht="24.95" customHeight="1" thickBot="1" x14ac:dyDescent="0.3">
      <c r="A7" s="1"/>
      <c r="B7" s="197" t="s">
        <v>19</v>
      </c>
      <c r="C7" s="198"/>
      <c r="D7" s="198"/>
      <c r="E7" s="199"/>
      <c r="F7" s="55" t="s">
        <v>20</v>
      </c>
      <c r="G7" s="56" t="s">
        <v>93</v>
      </c>
    </row>
    <row r="8" spans="1:7" ht="24.95" customHeight="1" x14ac:dyDescent="0.25">
      <c r="A8" s="1"/>
      <c r="B8" s="200" t="s">
        <v>6</v>
      </c>
      <c r="C8" s="201"/>
      <c r="D8" s="201"/>
      <c r="E8" s="201"/>
      <c r="F8" s="52">
        <f>'2. DETALLE PRESUPUESTO'!D13</f>
        <v>0</v>
      </c>
      <c r="G8" s="50"/>
    </row>
    <row r="9" spans="1:7" ht="24.95" customHeight="1" x14ac:dyDescent="0.25">
      <c r="A9" s="1"/>
      <c r="B9" s="200" t="s">
        <v>9</v>
      </c>
      <c r="C9" s="201"/>
      <c r="D9" s="201"/>
      <c r="E9" s="201"/>
      <c r="F9" s="52">
        <f>'2. DETALLE PRESUPUESTO'!D24</f>
        <v>0</v>
      </c>
      <c r="G9" s="50"/>
    </row>
    <row r="10" spans="1:7" ht="24.95" customHeight="1" x14ac:dyDescent="0.25">
      <c r="A10" s="1"/>
      <c r="B10" s="200" t="s">
        <v>8</v>
      </c>
      <c r="C10" s="201"/>
      <c r="D10" s="201"/>
      <c r="E10" s="201"/>
      <c r="F10" s="52">
        <f>'2. DETALLE PRESUPUESTO'!E35</f>
        <v>0</v>
      </c>
      <c r="G10" s="51" t="str">
        <f>+IF(F10&gt;50000,"EL PRESUPUESTO MÁXIMO PARA ACTIVO MATERIAL ES 50.000 €","")</f>
        <v/>
      </c>
    </row>
    <row r="11" spans="1:7" ht="24.95" customHeight="1" x14ac:dyDescent="0.25">
      <c r="A11" s="1"/>
      <c r="B11" s="5" t="s">
        <v>43</v>
      </c>
      <c r="C11" s="6"/>
      <c r="D11" s="6"/>
      <c r="E11" s="6"/>
      <c r="F11" s="53">
        <f>'2. DETALLE PRESUPUESTO'!D42</f>
        <v>0</v>
      </c>
      <c r="G11" s="51" t="str">
        <f>+IF(F11&gt;5000,"EL PRESUPUESTO MÁXIMO PARA INFORME AUDITOR ES 5.000 €","")</f>
        <v/>
      </c>
    </row>
    <row r="12" spans="1:7" ht="24.95" customHeight="1" thickBot="1" x14ac:dyDescent="0.3">
      <c r="A12" s="1"/>
      <c r="B12" s="202" t="s">
        <v>45</v>
      </c>
      <c r="C12" s="203"/>
      <c r="D12" s="203"/>
      <c r="E12" s="203"/>
      <c r="F12" s="53">
        <f>SUM(F8:F11)*0.07</f>
        <v>0</v>
      </c>
      <c r="G12" s="50"/>
    </row>
    <row r="13" spans="1:7" ht="36.75" customHeight="1" thickBot="1" x14ac:dyDescent="0.3">
      <c r="A13" s="1"/>
      <c r="B13" s="194" t="s">
        <v>21</v>
      </c>
      <c r="C13" s="195"/>
      <c r="D13" s="195"/>
      <c r="E13" s="196"/>
      <c r="F13" s="54">
        <f>SUM(F8:F12)</f>
        <v>0</v>
      </c>
      <c r="G13" s="130" t="str">
        <f>+IF(F13&lt;70000,"EL PRESUPUESTO MINIMO POR PROYECTO TIENE QUE SER DE 70.000 €",IF('2. DETALLE PRESUPUESTO'!E35&gt;0.5*F13,"EL PRESUPUESTO MÁXIMO PARA INVERSIÓN MATERIAL NO PUEDE SUPERAR 50% PRESUPUESTO",""))</f>
        <v>EL PRESUPUESTO MINIMO POR PROYECTO TIENE QUE SER DE 70.000 €</v>
      </c>
    </row>
    <row r="14" spans="1:7" x14ac:dyDescent="0.25">
      <c r="A14" s="1"/>
      <c r="B14" s="1"/>
      <c r="C14" s="1"/>
      <c r="D14" s="1"/>
      <c r="E14" s="1"/>
      <c r="F14" s="1"/>
      <c r="G14" s="1"/>
    </row>
    <row r="15" spans="1:7" x14ac:dyDescent="0.25">
      <c r="A15" s="1"/>
      <c r="B15" s="1"/>
      <c r="C15" s="1"/>
      <c r="D15" s="1"/>
      <c r="E15" s="1"/>
      <c r="F15" s="1"/>
      <c r="G15" s="1"/>
    </row>
    <row r="16" spans="1:7" x14ac:dyDescent="0.25">
      <c r="A16" s="1"/>
      <c r="B16" s="1"/>
      <c r="C16" s="1"/>
      <c r="D16" s="1"/>
      <c r="E16" s="1"/>
      <c r="F16" s="1"/>
      <c r="G16" s="1"/>
    </row>
    <row r="17" spans="1:7" x14ac:dyDescent="0.25">
      <c r="A17" s="1"/>
      <c r="B17" s="1"/>
      <c r="C17" s="1"/>
      <c r="D17" s="1"/>
      <c r="E17" s="1"/>
      <c r="F17" s="1"/>
      <c r="G17" s="1"/>
    </row>
    <row r="18" spans="1:7" x14ac:dyDescent="0.25">
      <c r="A18" s="1"/>
      <c r="B18" s="1"/>
      <c r="C18" s="1"/>
      <c r="D18" s="1"/>
      <c r="E18" s="1"/>
      <c r="F18" s="1"/>
      <c r="G18" s="1"/>
    </row>
    <row r="19" spans="1:7" x14ac:dyDescent="0.25">
      <c r="A19" s="1"/>
      <c r="B19" s="1"/>
      <c r="C19" s="1"/>
      <c r="D19" s="1"/>
      <c r="E19" s="1"/>
      <c r="F19" s="1"/>
      <c r="G19" s="1"/>
    </row>
    <row r="20" spans="1:7" x14ac:dyDescent="0.25">
      <c r="A20" s="1"/>
      <c r="B20" s="1"/>
      <c r="C20" s="1"/>
      <c r="D20" s="1"/>
      <c r="E20" s="1"/>
      <c r="F20" s="1"/>
      <c r="G20" s="1"/>
    </row>
    <row r="21" spans="1:7" x14ac:dyDescent="0.25">
      <c r="A21" s="1"/>
      <c r="B21" s="1"/>
      <c r="C21" s="1"/>
      <c r="D21" s="1"/>
      <c r="E21" s="1"/>
      <c r="F21" s="1"/>
      <c r="G21" s="1"/>
    </row>
    <row r="22" spans="1:7" x14ac:dyDescent="0.25">
      <c r="A22" s="1"/>
    </row>
    <row r="23" spans="1:7" x14ac:dyDescent="0.25">
      <c r="A23" s="1"/>
    </row>
    <row r="24" spans="1:7" x14ac:dyDescent="0.25">
      <c r="A24" s="1"/>
    </row>
    <row r="25" spans="1:7" x14ac:dyDescent="0.25">
      <c r="A25" s="1"/>
    </row>
    <row r="26" spans="1:7" x14ac:dyDescent="0.25">
      <c r="A26" s="1"/>
    </row>
    <row r="27" spans="1:7" x14ac:dyDescent="0.25">
      <c r="A27" s="1"/>
    </row>
    <row r="28" spans="1:7" x14ac:dyDescent="0.25">
      <c r="A28" s="1"/>
    </row>
    <row r="29" spans="1:7" x14ac:dyDescent="0.25">
      <c r="A29" s="1"/>
    </row>
    <row r="30" spans="1:7" x14ac:dyDescent="0.25">
      <c r="A30" s="1"/>
    </row>
    <row r="31" spans="1:7" x14ac:dyDescent="0.25">
      <c r="A31" s="1"/>
    </row>
    <row r="32" spans="1:7" x14ac:dyDescent="0.25">
      <c r="A32" s="1"/>
    </row>
    <row r="33" spans="1:1" x14ac:dyDescent="0.25">
      <c r="A33" s="1"/>
    </row>
    <row r="34" spans="1:1" x14ac:dyDescent="0.25">
      <c r="A34" s="1"/>
    </row>
    <row r="35" spans="1:1" x14ac:dyDescent="0.25">
      <c r="A35" s="1"/>
    </row>
    <row r="36" spans="1:1" x14ac:dyDescent="0.25">
      <c r="A36" s="1"/>
    </row>
    <row r="37" spans="1:1" x14ac:dyDescent="0.25">
      <c r="A37" s="1"/>
    </row>
  </sheetData>
  <sheetProtection algorithmName="SHA-512" hashValue="og9PnnqIOPng6hVSaPtAHDubIYYBXXtKXTwmyL7qIFOXdRs+zXBETNEwzj4fbjKMGHMACN/QUrId9Sg9/dh9WA==" saltValue="p+q6ILLht0qjmB4YueYEzA==" spinCount="100000" sheet="1" objects="1" scenarios="1"/>
  <mergeCells count="10">
    <mergeCell ref="B13:E13"/>
    <mergeCell ref="B7:E7"/>
    <mergeCell ref="B10:E10"/>
    <mergeCell ref="B12:E12"/>
    <mergeCell ref="B1:F1"/>
    <mergeCell ref="B8:E8"/>
    <mergeCell ref="B9:E9"/>
    <mergeCell ref="C2:F2"/>
    <mergeCell ref="C3:F3"/>
    <mergeCell ref="C4:F4"/>
  </mergeCells>
  <conditionalFormatting sqref="F10">
    <cfRule type="expression" dxfId="2" priority="3">
      <formula>$F$10&gt;50000</formula>
    </cfRule>
  </conditionalFormatting>
  <conditionalFormatting sqref="F11">
    <cfRule type="expression" dxfId="1" priority="1">
      <formula>$F$11&gt;5000</formula>
    </cfRule>
  </conditionalFormatting>
  <conditionalFormatting sqref="F13">
    <cfRule type="expression" dxfId="0" priority="4">
      <formula>$F$13&lt;70000</formula>
    </cfRule>
  </conditionalFormatting>
  <pageMargins left="0.7" right="0.7" top="0.75" bottom="0.75" header="0.3" footer="0.3"/>
  <pageSetup paperSize="9" scale="52"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1837FA82-D42A-4A8D-9A43-70E5AC6B94AC}">
            <xm:f>'2. DETALLE PRESUPUESTO'!$E$35&gt;0.5*$F$13</xm:f>
            <x14:dxf>
              <fill>
                <patternFill>
                  <bgColor rgb="FFFFC000"/>
                </patternFill>
              </fill>
            </x14:dxf>
          </x14:cfRule>
          <xm:sqref>F10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FAC4E-71EA-4A71-AF59-F9CAAED5EA23}">
  <sheetPr>
    <tabColor rgb="FF8ED973"/>
  </sheetPr>
  <dimension ref="A1:O19"/>
  <sheetViews>
    <sheetView zoomScaleNormal="100" workbookViewId="0">
      <selection activeCell="C7" sqref="C7"/>
    </sheetView>
  </sheetViews>
  <sheetFormatPr baseColWidth="10" defaultRowHeight="15" x14ac:dyDescent="0.25"/>
  <cols>
    <col min="1" max="1" width="31.28515625" style="2" customWidth="1"/>
    <col min="2" max="2" width="24.42578125" style="2" customWidth="1"/>
    <col min="3" max="3" width="115" style="2" customWidth="1"/>
    <col min="4" max="15" width="11.42578125" style="1"/>
    <col min="16" max="16384" width="11.42578125" style="2"/>
  </cols>
  <sheetData>
    <row r="1" spans="1:3" ht="57.75" customHeight="1" x14ac:dyDescent="0.25">
      <c r="A1" s="172" t="s">
        <v>39</v>
      </c>
      <c r="B1" s="172"/>
      <c r="C1" s="172"/>
    </row>
    <row r="2" spans="1:3" ht="41.25" customHeight="1" x14ac:dyDescent="0.25">
      <c r="A2" s="173"/>
      <c r="B2" s="173"/>
      <c r="C2" s="173"/>
    </row>
    <row r="3" spans="1:3" ht="41.25" customHeight="1" x14ac:dyDescent="0.25">
      <c r="A3" s="174" t="s">
        <v>0</v>
      </c>
      <c r="B3" s="174"/>
      <c r="C3" s="148"/>
    </row>
    <row r="4" spans="1:3" ht="35.25" customHeight="1" x14ac:dyDescent="0.25">
      <c r="A4" s="174" t="s">
        <v>1</v>
      </c>
      <c r="B4" s="174"/>
      <c r="C4" s="149"/>
    </row>
    <row r="5" spans="1:3" ht="33" customHeight="1" x14ac:dyDescent="0.25">
      <c r="A5" s="174" t="s">
        <v>38</v>
      </c>
      <c r="B5" s="174"/>
      <c r="C5" s="150"/>
    </row>
    <row r="6" spans="1:3" ht="39" customHeight="1" x14ac:dyDescent="0.25">
      <c r="A6" s="174" t="s">
        <v>73</v>
      </c>
      <c r="B6" s="174"/>
      <c r="C6" s="151"/>
    </row>
    <row r="7" spans="1:3" ht="39" customHeight="1" x14ac:dyDescent="0.25">
      <c r="A7" s="174" t="s">
        <v>74</v>
      </c>
      <c r="B7" s="174"/>
      <c r="C7" s="151"/>
    </row>
    <row r="8" spans="1:3" ht="96.75" customHeight="1" x14ac:dyDescent="0.25">
      <c r="A8" s="174" t="s">
        <v>33</v>
      </c>
      <c r="B8" s="174"/>
      <c r="C8" s="152"/>
    </row>
    <row r="9" spans="1:3" s="1" customFormat="1" x14ac:dyDescent="0.25"/>
    <row r="10" spans="1:3" s="1" customFormat="1" x14ac:dyDescent="0.25"/>
    <row r="11" spans="1:3" s="1" customFormat="1" x14ac:dyDescent="0.25"/>
    <row r="12" spans="1:3" s="1" customFormat="1" x14ac:dyDescent="0.25"/>
    <row r="13" spans="1:3" s="1" customFormat="1" x14ac:dyDescent="0.25"/>
    <row r="14" spans="1:3" s="1" customFormat="1" x14ac:dyDescent="0.25"/>
    <row r="15" spans="1:3" s="1" customFormat="1" x14ac:dyDescent="0.25"/>
    <row r="16" spans="1:3" s="1" customFormat="1" x14ac:dyDescent="0.25"/>
    <row r="17" s="1" customFormat="1" x14ac:dyDescent="0.25"/>
    <row r="18" s="1" customFormat="1" x14ac:dyDescent="0.25"/>
    <row r="19" s="1" customFormat="1" x14ac:dyDescent="0.25"/>
  </sheetData>
  <sheetProtection algorithmName="SHA-512" hashValue="kmsqUoY+K90zvuQ9HiPIYHiIbMUWLYX357G5m+LGBANRSsg8tXUFg63ri4wHei94qul9MRb/Dm1qfE4FzQXo8A==" saltValue="3HUFDZGzPZ0kgUm0uMcTtw==" spinCount="100000" sheet="1" objects="1" scenarios="1"/>
  <mergeCells count="7">
    <mergeCell ref="A1:C2"/>
    <mergeCell ref="A8:B8"/>
    <mergeCell ref="A6:B6"/>
    <mergeCell ref="A7:B7"/>
    <mergeCell ref="A3:B3"/>
    <mergeCell ref="A4:B4"/>
    <mergeCell ref="A5:B5"/>
  </mergeCells>
  <conditionalFormatting sqref="C3:C8">
    <cfRule type="containsBlanks" dxfId="83" priority="1">
      <formula>LEN(TRIM(C3))=0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B1BAA-A741-4644-8C6C-BAB02D8DDC57}">
  <sheetPr>
    <tabColor rgb="FFFFC000"/>
  </sheetPr>
  <dimension ref="A1:K72"/>
  <sheetViews>
    <sheetView zoomScale="60" zoomScaleNormal="60" workbookViewId="0">
      <pane ySplit="1" topLeftCell="A2" activePane="bottomLeft" state="frozen"/>
      <selection pane="bottomLeft" activeCell="B6" sqref="B6"/>
    </sheetView>
  </sheetViews>
  <sheetFormatPr baseColWidth="10" defaultRowHeight="15" x14ac:dyDescent="0.25"/>
  <cols>
    <col min="1" max="1" width="5.7109375" style="2" customWidth="1"/>
    <col min="2" max="2" width="61.28515625" style="2" customWidth="1"/>
    <col min="3" max="3" width="96.7109375" style="2" customWidth="1"/>
    <col min="4" max="4" width="43" style="1" customWidth="1"/>
    <col min="5" max="5" width="74.7109375" style="1" customWidth="1"/>
    <col min="6" max="6" width="68.140625" style="1" customWidth="1"/>
    <col min="7" max="7" width="35.85546875" style="1" customWidth="1"/>
    <col min="8" max="8" width="35.42578125" style="1" customWidth="1"/>
    <col min="9" max="9" width="29.28515625" style="1" customWidth="1"/>
    <col min="10" max="10" width="11.42578125" style="1"/>
    <col min="11" max="11" width="11.42578125" style="71"/>
    <col min="12" max="16384" width="11.42578125" style="2"/>
  </cols>
  <sheetData>
    <row r="1" spans="1:11" ht="142.5" customHeight="1" thickBot="1" x14ac:dyDescent="0.3">
      <c r="B1" s="179" t="s">
        <v>10</v>
      </c>
      <c r="C1" s="179"/>
      <c r="D1" s="179"/>
      <c r="E1" s="179"/>
      <c r="F1" s="179"/>
      <c r="G1" s="19" t="s">
        <v>97</v>
      </c>
      <c r="H1" s="19" t="s">
        <v>96</v>
      </c>
      <c r="I1" s="19" t="s">
        <v>98</v>
      </c>
    </row>
    <row r="2" spans="1:11" ht="30" customHeight="1" x14ac:dyDescent="0.25">
      <c r="B2" s="1"/>
      <c r="C2" s="1"/>
    </row>
    <row r="3" spans="1:11" ht="24.75" customHeight="1" thickBot="1" x14ac:dyDescent="0.3">
      <c r="B3" s="1"/>
      <c r="C3" s="1"/>
    </row>
    <row r="4" spans="1:11" ht="27" thickBot="1" x14ac:dyDescent="0.3">
      <c r="B4" s="9" t="s">
        <v>6</v>
      </c>
      <c r="C4" s="10"/>
      <c r="D4" s="8"/>
    </row>
    <row r="5" spans="1:11" ht="65.25" customHeight="1" thickBot="1" x14ac:dyDescent="0.3">
      <c r="B5" s="59" t="s">
        <v>4</v>
      </c>
      <c r="C5" s="60" t="s">
        <v>5</v>
      </c>
      <c r="D5" s="59" t="s">
        <v>32</v>
      </c>
      <c r="E5" s="59" t="s">
        <v>16</v>
      </c>
      <c r="F5" s="20" t="s">
        <v>93</v>
      </c>
      <c r="K5" s="71" t="s">
        <v>94</v>
      </c>
    </row>
    <row r="6" spans="1:11" ht="87" customHeight="1" x14ac:dyDescent="0.25">
      <c r="B6" s="37"/>
      <c r="C6" s="38"/>
      <c r="D6" s="18"/>
      <c r="E6" s="48"/>
      <c r="F6" s="61" t="str">
        <f>+IF(K6&gt;0,IF(K6&lt;3,"QUEDAN CAMPOS POR 
CUMPLIMENTAR",""),"")</f>
        <v/>
      </c>
      <c r="K6" s="71">
        <f t="shared" ref="K6:K12" si="0">+COUNTBLANK(B6:D6)</f>
        <v>3</v>
      </c>
    </row>
    <row r="7" spans="1:11" ht="87" customHeight="1" x14ac:dyDescent="0.25">
      <c r="B7" s="37"/>
      <c r="C7" s="40"/>
      <c r="D7" s="17"/>
      <c r="E7" s="48"/>
      <c r="F7" s="62" t="str">
        <f t="shared" ref="F7:F12" si="1">+IF(K7&gt;0,IF(K7&lt;3,"QUEDAN CAMPOS POR CUMPLIMENTAR",""),"")</f>
        <v/>
      </c>
      <c r="K7" s="71">
        <f t="shared" si="0"/>
        <v>3</v>
      </c>
    </row>
    <row r="8" spans="1:11" ht="87" customHeight="1" x14ac:dyDescent="0.25">
      <c r="B8" s="37"/>
      <c r="C8" s="40"/>
      <c r="D8" s="17"/>
      <c r="E8" s="48"/>
      <c r="F8" s="62" t="str">
        <f t="shared" si="1"/>
        <v/>
      </c>
      <c r="K8" s="71">
        <f t="shared" si="0"/>
        <v>3</v>
      </c>
    </row>
    <row r="9" spans="1:11" ht="87" customHeight="1" x14ac:dyDescent="0.25">
      <c r="B9" s="37"/>
      <c r="C9" s="40"/>
      <c r="D9" s="17"/>
      <c r="E9" s="48"/>
      <c r="F9" s="62" t="str">
        <f t="shared" si="1"/>
        <v/>
      </c>
      <c r="K9" s="71">
        <f t="shared" si="0"/>
        <v>3</v>
      </c>
    </row>
    <row r="10" spans="1:11" ht="87" customHeight="1" x14ac:dyDescent="0.25">
      <c r="B10" s="37"/>
      <c r="C10" s="40"/>
      <c r="D10" s="17"/>
      <c r="E10" s="48"/>
      <c r="F10" s="62" t="str">
        <f t="shared" si="1"/>
        <v/>
      </c>
      <c r="K10" s="71">
        <f t="shared" si="0"/>
        <v>3</v>
      </c>
    </row>
    <row r="11" spans="1:11" ht="87" customHeight="1" x14ac:dyDescent="0.25">
      <c r="B11" s="39"/>
      <c r="C11" s="40"/>
      <c r="D11" s="17"/>
      <c r="E11" s="48"/>
      <c r="F11" s="62" t="str">
        <f t="shared" si="1"/>
        <v/>
      </c>
      <c r="K11" s="71">
        <f t="shared" si="0"/>
        <v>3</v>
      </c>
    </row>
    <row r="12" spans="1:11" ht="87" customHeight="1" thickBot="1" x14ac:dyDescent="0.3">
      <c r="A12" s="1"/>
      <c r="B12" s="41"/>
      <c r="C12" s="42"/>
      <c r="D12" s="33"/>
      <c r="E12" s="49"/>
      <c r="F12" s="63" t="str">
        <f t="shared" si="1"/>
        <v/>
      </c>
      <c r="K12" s="71">
        <f t="shared" si="0"/>
        <v>3</v>
      </c>
    </row>
    <row r="13" spans="1:11" ht="60" customHeight="1" thickBot="1" x14ac:dyDescent="0.3">
      <c r="A13" s="1"/>
      <c r="B13" s="180" t="s">
        <v>89</v>
      </c>
      <c r="C13" s="181"/>
      <c r="D13" s="64">
        <f>SUM(D6:D12)</f>
        <v>0</v>
      </c>
    </row>
    <row r="14" spans="1:11" ht="60" customHeight="1" thickBot="1" x14ac:dyDescent="0.3">
      <c r="A14" s="1"/>
      <c r="B14" s="1"/>
      <c r="C14" s="1"/>
    </row>
    <row r="15" spans="1:11" ht="27" customHeight="1" thickBot="1" x14ac:dyDescent="0.3">
      <c r="A15" s="1"/>
      <c r="B15" s="9" t="s">
        <v>34</v>
      </c>
      <c r="C15" s="10"/>
      <c r="D15" s="8"/>
    </row>
    <row r="16" spans="1:11" ht="58.5" customHeight="1" thickBot="1" x14ac:dyDescent="0.3">
      <c r="A16" s="1"/>
      <c r="B16" s="59" t="s">
        <v>12</v>
      </c>
      <c r="C16" s="60" t="s">
        <v>11</v>
      </c>
      <c r="D16" s="59" t="s">
        <v>92</v>
      </c>
      <c r="E16" s="59" t="s">
        <v>16</v>
      </c>
      <c r="F16" s="20" t="s">
        <v>93</v>
      </c>
    </row>
    <row r="17" spans="1:11" ht="77.25" customHeight="1" x14ac:dyDescent="0.25">
      <c r="A17" s="1"/>
      <c r="B17" s="37"/>
      <c r="C17" s="43"/>
      <c r="D17" s="18"/>
      <c r="E17" s="48"/>
      <c r="F17" s="62" t="str">
        <f>+IF(K17&gt;0,IF(K17&lt;3,"QUEDAN CAMPOS POR CUMPLIMENTAR",""),"")</f>
        <v/>
      </c>
      <c r="K17" s="71">
        <f t="shared" ref="K17:K23" si="2">+COUNTBLANK(B17:D17)</f>
        <v>3</v>
      </c>
    </row>
    <row r="18" spans="1:11" ht="77.25" customHeight="1" x14ac:dyDescent="0.25">
      <c r="A18" s="1"/>
      <c r="B18" s="39"/>
      <c r="C18" s="40"/>
      <c r="D18" s="17"/>
      <c r="E18" s="48"/>
      <c r="F18" s="62" t="str">
        <f t="shared" ref="F18:F23" si="3">+IF(K18&gt;0,IF(K18&lt;3,"QUEDAN CAMPOS POR CUMPLIMENTAR",""),"")</f>
        <v/>
      </c>
      <c r="K18" s="71">
        <f t="shared" si="2"/>
        <v>3</v>
      </c>
    </row>
    <row r="19" spans="1:11" ht="77.25" customHeight="1" x14ac:dyDescent="0.25">
      <c r="A19" s="1"/>
      <c r="B19" s="39"/>
      <c r="C19" s="40"/>
      <c r="D19" s="17"/>
      <c r="E19" s="48"/>
      <c r="F19" s="62" t="str">
        <f t="shared" si="3"/>
        <v/>
      </c>
      <c r="K19" s="71">
        <f>+COUNTBLANK(B19:D19)</f>
        <v>3</v>
      </c>
    </row>
    <row r="20" spans="1:11" ht="77.25" customHeight="1" x14ac:dyDescent="0.25">
      <c r="A20" s="1"/>
      <c r="B20" s="39"/>
      <c r="C20" s="40"/>
      <c r="D20" s="17"/>
      <c r="E20" s="48"/>
      <c r="F20" s="62" t="str">
        <f t="shared" si="3"/>
        <v/>
      </c>
      <c r="K20" s="71">
        <f t="shared" si="2"/>
        <v>3</v>
      </c>
    </row>
    <row r="21" spans="1:11" ht="77.25" customHeight="1" x14ac:dyDescent="0.25">
      <c r="A21" s="1"/>
      <c r="B21" s="39"/>
      <c r="C21" s="40"/>
      <c r="D21" s="17"/>
      <c r="E21" s="48"/>
      <c r="F21" s="62" t="str">
        <f t="shared" si="3"/>
        <v/>
      </c>
      <c r="K21" s="71">
        <f t="shared" si="2"/>
        <v>3</v>
      </c>
    </row>
    <row r="22" spans="1:11" ht="77.25" customHeight="1" x14ac:dyDescent="0.25">
      <c r="B22" s="39"/>
      <c r="C22" s="40"/>
      <c r="D22" s="17"/>
      <c r="E22" s="48"/>
      <c r="F22" s="62" t="str">
        <f t="shared" si="3"/>
        <v/>
      </c>
      <c r="K22" s="71">
        <f t="shared" si="2"/>
        <v>3</v>
      </c>
    </row>
    <row r="23" spans="1:11" ht="77.25" customHeight="1" thickBot="1" x14ac:dyDescent="0.3">
      <c r="B23" s="41"/>
      <c r="C23" s="42"/>
      <c r="D23" s="33"/>
      <c r="E23" s="49"/>
      <c r="F23" s="63" t="str">
        <f t="shared" si="3"/>
        <v/>
      </c>
      <c r="K23" s="71">
        <f t="shared" si="2"/>
        <v>3</v>
      </c>
    </row>
    <row r="24" spans="1:11" ht="60" customHeight="1" thickBot="1" x14ac:dyDescent="0.3">
      <c r="B24" s="180" t="s">
        <v>91</v>
      </c>
      <c r="C24" s="181"/>
      <c r="D24" s="64">
        <f>SUM(D17:D23)</f>
        <v>0</v>
      </c>
    </row>
    <row r="25" spans="1:11" ht="55.5" customHeight="1" thickBot="1" x14ac:dyDescent="0.3">
      <c r="B25" s="1"/>
      <c r="C25" s="1"/>
    </row>
    <row r="26" spans="1:11" ht="27" customHeight="1" thickBot="1" x14ac:dyDescent="0.3">
      <c r="B26" s="9" t="s">
        <v>31</v>
      </c>
      <c r="C26" s="10"/>
      <c r="D26" s="8"/>
    </row>
    <row r="27" spans="1:11" ht="51" customHeight="1" thickBot="1" x14ac:dyDescent="0.3">
      <c r="B27" s="59" t="s">
        <v>35</v>
      </c>
      <c r="C27" s="60" t="s">
        <v>7</v>
      </c>
      <c r="D27" s="59" t="s">
        <v>106</v>
      </c>
      <c r="E27" s="59" t="s">
        <v>108</v>
      </c>
      <c r="F27" s="59" t="s">
        <v>16</v>
      </c>
      <c r="G27" s="177" t="s">
        <v>93</v>
      </c>
      <c r="H27" s="178"/>
    </row>
    <row r="28" spans="1:11" ht="77.25" customHeight="1" x14ac:dyDescent="0.25">
      <c r="B28" s="44"/>
      <c r="C28" s="43"/>
      <c r="D28" s="18"/>
      <c r="E28" s="21"/>
      <c r="F28" s="35"/>
      <c r="G28" s="65" t="str">
        <f>+IF(K28&gt;0,IF(K28&lt;4,"QUEDAN CAMPOS POR CUMPLIMENTAR",""),"")</f>
        <v/>
      </c>
      <c r="H28" s="66" t="str">
        <f>+IF(D28&lt;E28,"EL IMPORTE  IMPUTADO ES SUPERIOR A INVERSIÓN MATERIAL","")</f>
        <v/>
      </c>
      <c r="K28" s="71">
        <f>+COUNTBLANK(B28:E28)</f>
        <v>4</v>
      </c>
    </row>
    <row r="29" spans="1:11" ht="77.25" customHeight="1" x14ac:dyDescent="0.25">
      <c r="B29" s="39"/>
      <c r="C29" s="40"/>
      <c r="D29" s="17"/>
      <c r="E29" s="21"/>
      <c r="F29" s="36"/>
      <c r="G29" s="65" t="str">
        <f t="shared" ref="G29:G34" si="4">+IF(K29&gt;0,IF(K29&lt;4,"QUEDAN CAMPOS POR CUMPLIMENTAR",""),"")</f>
        <v/>
      </c>
      <c r="H29" s="66" t="str">
        <f t="shared" ref="H29:H34" si="5">+IF(D29&lt;E29,"EL IMPORTE  IMPUTADO ES SUPERIOR A INVERSIÓN MATERIAL","")</f>
        <v/>
      </c>
      <c r="K29" s="71">
        <f t="shared" ref="K29:K34" si="6">+COUNTBLANK(B29:E29)</f>
        <v>4</v>
      </c>
    </row>
    <row r="30" spans="1:11" ht="77.25" customHeight="1" x14ac:dyDescent="0.25">
      <c r="B30" s="39"/>
      <c r="C30" s="40"/>
      <c r="D30" s="17"/>
      <c r="E30" s="21"/>
      <c r="F30" s="36"/>
      <c r="G30" s="65" t="str">
        <f t="shared" si="4"/>
        <v/>
      </c>
      <c r="H30" s="66" t="str">
        <f t="shared" si="5"/>
        <v/>
      </c>
      <c r="K30" s="71">
        <f t="shared" si="6"/>
        <v>4</v>
      </c>
    </row>
    <row r="31" spans="1:11" ht="77.25" customHeight="1" x14ac:dyDescent="0.25">
      <c r="B31" s="39"/>
      <c r="C31" s="40"/>
      <c r="D31" s="17"/>
      <c r="E31" s="21"/>
      <c r="F31" s="36"/>
      <c r="G31" s="65" t="str">
        <f t="shared" si="4"/>
        <v/>
      </c>
      <c r="H31" s="66" t="str">
        <f t="shared" si="5"/>
        <v/>
      </c>
      <c r="K31" s="71">
        <f t="shared" si="6"/>
        <v>4</v>
      </c>
    </row>
    <row r="32" spans="1:11" ht="77.25" customHeight="1" x14ac:dyDescent="0.25">
      <c r="B32" s="39"/>
      <c r="C32" s="40"/>
      <c r="D32" s="17"/>
      <c r="E32" s="21"/>
      <c r="F32" s="36"/>
      <c r="G32" s="65" t="str">
        <f t="shared" si="4"/>
        <v/>
      </c>
      <c r="H32" s="66" t="str">
        <f t="shared" si="5"/>
        <v/>
      </c>
      <c r="K32" s="71">
        <f t="shared" si="6"/>
        <v>4</v>
      </c>
    </row>
    <row r="33" spans="2:11" ht="77.25" customHeight="1" x14ac:dyDescent="0.25">
      <c r="B33" s="39"/>
      <c r="C33" s="40"/>
      <c r="D33" s="17"/>
      <c r="E33" s="21"/>
      <c r="F33" s="36"/>
      <c r="G33" s="65" t="str">
        <f t="shared" si="4"/>
        <v/>
      </c>
      <c r="H33" s="66" t="str">
        <f t="shared" si="5"/>
        <v/>
      </c>
      <c r="K33" s="71">
        <f t="shared" si="6"/>
        <v>4</v>
      </c>
    </row>
    <row r="34" spans="2:11" ht="77.25" customHeight="1" thickBot="1" x14ac:dyDescent="0.3">
      <c r="B34" s="41"/>
      <c r="C34" s="42"/>
      <c r="D34" s="33"/>
      <c r="E34" s="34"/>
      <c r="F34" s="138"/>
      <c r="G34" s="139" t="str">
        <f t="shared" si="4"/>
        <v/>
      </c>
      <c r="H34" s="140" t="str">
        <f t="shared" si="5"/>
        <v/>
      </c>
      <c r="K34" s="71">
        <f t="shared" si="6"/>
        <v>4</v>
      </c>
    </row>
    <row r="35" spans="2:11" ht="107.25" customHeight="1" thickBot="1" x14ac:dyDescent="0.3">
      <c r="B35" s="180" t="s">
        <v>90</v>
      </c>
      <c r="C35" s="181"/>
      <c r="D35" s="135">
        <f>SUM(D28:D34)</f>
        <v>0</v>
      </c>
      <c r="E35" s="64">
        <f>SUM(E28:E34)</f>
        <v>0</v>
      </c>
      <c r="F35" s="67"/>
      <c r="G35" s="136" t="str">
        <f>+IF(E35&gt;50000,"PRESUPUESTO MÁXIMO ELEGIBLE PARA INVERSIÓN MATERIAL SON 50.000 €","")</f>
        <v/>
      </c>
      <c r="H35" s="137" t="str">
        <f>+IF(E35&gt;0.5*'9. RESUMEN DE PRESUPUESTO'!F13,"PRESUPUESTO MÁXIMO ELEGIBLE DE INVERSIÓN MATERIAL NO PUEDE SUPERAR 50% PRESUPUESTO TOTAL","")</f>
        <v/>
      </c>
    </row>
    <row r="36" spans="2:11" ht="33" customHeight="1" x14ac:dyDescent="0.25">
      <c r="B36" s="1"/>
      <c r="C36" s="1"/>
    </row>
    <row r="37" spans="2:11" ht="33" customHeight="1" x14ac:dyDescent="0.25">
      <c r="B37" s="141" t="s">
        <v>107</v>
      </c>
      <c r="C37" s="1"/>
    </row>
    <row r="38" spans="2:11" ht="33" customHeight="1" x14ac:dyDescent="0.25">
      <c r="B38" s="142" t="s">
        <v>109</v>
      </c>
      <c r="C38" s="1"/>
    </row>
    <row r="39" spans="2:11" ht="33" customHeight="1" thickBot="1" x14ac:dyDescent="0.3">
      <c r="B39" s="1"/>
      <c r="C39" s="1"/>
    </row>
    <row r="40" spans="2:11" ht="27" customHeight="1" thickBot="1" x14ac:dyDescent="0.3">
      <c r="B40" s="9" t="s">
        <v>43</v>
      </c>
      <c r="C40" s="10"/>
      <c r="D40" s="8"/>
    </row>
    <row r="41" spans="2:11" ht="42" customHeight="1" thickBot="1" x14ac:dyDescent="0.3">
      <c r="B41" s="68" t="s">
        <v>88</v>
      </c>
      <c r="C41" s="69" t="s">
        <v>44</v>
      </c>
      <c r="D41" s="70" t="s">
        <v>46</v>
      </c>
      <c r="E41" s="70" t="s">
        <v>16</v>
      </c>
      <c r="F41" s="177" t="s">
        <v>93</v>
      </c>
      <c r="G41" s="178"/>
    </row>
    <row r="42" spans="2:11" ht="77.25" customHeight="1" thickBot="1" x14ac:dyDescent="0.3">
      <c r="B42" s="45"/>
      <c r="C42" s="46"/>
      <c r="D42" s="58"/>
      <c r="E42" s="47"/>
      <c r="F42" s="175" t="str">
        <f>+IF(D42&gt;5000,"EL PRESUPUESTO MÁXIMO ELEGIBLE PARA INFORME AUDITOR ES 5.000 €","")</f>
        <v/>
      </c>
      <c r="G42" s="176"/>
    </row>
    <row r="43" spans="2:11" x14ac:dyDescent="0.25">
      <c r="B43" s="1"/>
      <c r="C43" s="1"/>
    </row>
    <row r="44" spans="2:11" x14ac:dyDescent="0.25">
      <c r="B44" s="1"/>
      <c r="C44" s="1"/>
    </row>
    <row r="45" spans="2:11" ht="29.25" customHeight="1" x14ac:dyDescent="0.25">
      <c r="B45" s="1"/>
      <c r="C45" s="1"/>
    </row>
    <row r="46" spans="2:11" x14ac:dyDescent="0.25">
      <c r="B46" s="1"/>
      <c r="C46" s="1"/>
    </row>
    <row r="47" spans="2:11" ht="39.75" customHeight="1" x14ac:dyDescent="0.25">
      <c r="B47" s="1"/>
      <c r="C47" s="1"/>
    </row>
    <row r="48" spans="2:11" x14ac:dyDescent="0.25">
      <c r="B48" s="1"/>
      <c r="C48" s="1"/>
    </row>
    <row r="49" spans="2:3" x14ac:dyDescent="0.25">
      <c r="B49" s="1"/>
      <c r="C49" s="1"/>
    </row>
    <row r="50" spans="2:3" x14ac:dyDescent="0.25">
      <c r="B50" s="1"/>
      <c r="C50" s="1"/>
    </row>
    <row r="51" spans="2:3" ht="32.25" customHeight="1" x14ac:dyDescent="0.25">
      <c r="B51" s="1"/>
      <c r="C51" s="1"/>
    </row>
    <row r="52" spans="2:3" x14ac:dyDescent="0.25">
      <c r="B52" s="1"/>
      <c r="C52" s="1"/>
    </row>
    <row r="53" spans="2:3" x14ac:dyDescent="0.25">
      <c r="B53" s="1"/>
      <c r="C53" s="1"/>
    </row>
    <row r="54" spans="2:3" x14ac:dyDescent="0.25">
      <c r="B54" s="1"/>
      <c r="C54" s="1"/>
    </row>
    <row r="55" spans="2:3" x14ac:dyDescent="0.25">
      <c r="B55" s="1"/>
      <c r="C55" s="1"/>
    </row>
    <row r="56" spans="2:3" x14ac:dyDescent="0.25">
      <c r="B56" s="1"/>
      <c r="C56" s="1"/>
    </row>
    <row r="57" spans="2:3" x14ac:dyDescent="0.25">
      <c r="B57" s="1"/>
      <c r="C57" s="1"/>
    </row>
    <row r="58" spans="2:3" x14ac:dyDescent="0.25">
      <c r="B58" s="1"/>
      <c r="C58" s="1"/>
    </row>
    <row r="59" spans="2:3" x14ac:dyDescent="0.25">
      <c r="B59" s="1"/>
      <c r="C59" s="1"/>
    </row>
    <row r="60" spans="2:3" x14ac:dyDescent="0.25">
      <c r="B60" s="1"/>
      <c r="C60" s="1"/>
    </row>
    <row r="61" spans="2:3" x14ac:dyDescent="0.25">
      <c r="B61" s="1"/>
      <c r="C61" s="1"/>
    </row>
    <row r="62" spans="2:3" x14ac:dyDescent="0.25">
      <c r="B62" s="1"/>
      <c r="C62" s="1"/>
    </row>
    <row r="63" spans="2:3" x14ac:dyDescent="0.25">
      <c r="B63" s="1"/>
      <c r="C63" s="1"/>
    </row>
    <row r="64" spans="2:3" x14ac:dyDescent="0.25">
      <c r="B64" s="1"/>
      <c r="C64" s="1"/>
    </row>
    <row r="65" spans="2:3" x14ac:dyDescent="0.25">
      <c r="B65" s="1"/>
      <c r="C65" s="1"/>
    </row>
    <row r="66" spans="2:3" x14ac:dyDescent="0.25">
      <c r="B66" s="1"/>
      <c r="C66" s="1"/>
    </row>
    <row r="67" spans="2:3" x14ac:dyDescent="0.25">
      <c r="B67" s="1"/>
      <c r="C67" s="1"/>
    </row>
    <row r="68" spans="2:3" x14ac:dyDescent="0.25">
      <c r="B68" s="1"/>
      <c r="C68" s="1"/>
    </row>
    <row r="69" spans="2:3" x14ac:dyDescent="0.25">
      <c r="B69" s="1"/>
      <c r="C69" s="1"/>
    </row>
    <row r="70" spans="2:3" x14ac:dyDescent="0.25">
      <c r="B70" s="1"/>
      <c r="C70" s="1"/>
    </row>
    <row r="71" spans="2:3" x14ac:dyDescent="0.25">
      <c r="B71" s="1"/>
      <c r="C71" s="1"/>
    </row>
    <row r="72" spans="2:3" x14ac:dyDescent="0.25">
      <c r="B72" s="1"/>
      <c r="C72" s="1"/>
    </row>
  </sheetData>
  <sheetProtection algorithmName="SHA-512" hashValue="CsUHrQK7Utvh2d9aheYEdSc9+CqOFIWnF4+63oc9d4TZaXHPF96hUpWXzlNDuLjX4+SBB8aI42qxEcCg1IEMzw==" saltValue="rUQaYl3GPdGftwJtrQOtSA==" spinCount="100000" sheet="1" objects="1" scenarios="1"/>
  <mergeCells count="7">
    <mergeCell ref="F42:G42"/>
    <mergeCell ref="F41:G41"/>
    <mergeCell ref="B1:F1"/>
    <mergeCell ref="B24:C24"/>
    <mergeCell ref="B35:C35"/>
    <mergeCell ref="G27:H27"/>
    <mergeCell ref="B13:C13"/>
  </mergeCells>
  <phoneticPr fontId="18" type="noConversion"/>
  <conditionalFormatting sqref="B13 B17:C23">
    <cfRule type="containsBlanks" dxfId="82" priority="24">
      <formula>LEN(TRIM(B13))=0</formula>
    </cfRule>
  </conditionalFormatting>
  <conditionalFormatting sqref="B24">
    <cfRule type="containsBlanks" dxfId="81" priority="22">
      <formula>LEN(TRIM(B24))=0</formula>
    </cfRule>
  </conditionalFormatting>
  <conditionalFormatting sqref="B35">
    <cfRule type="containsBlanks" dxfId="80" priority="20">
      <formula>LEN(TRIM(B35))=0</formula>
    </cfRule>
  </conditionalFormatting>
  <conditionalFormatting sqref="B6:C12 D6:D13">
    <cfRule type="containsBlanks" dxfId="79" priority="33">
      <formula>LEN(TRIM(B6))=0</formula>
    </cfRule>
  </conditionalFormatting>
  <conditionalFormatting sqref="B42:E42">
    <cfRule type="containsBlanks" dxfId="77" priority="16">
      <formula>LEN(TRIM(B42))=0</formula>
    </cfRule>
  </conditionalFormatting>
  <conditionalFormatting sqref="B28:F34 D35:E35">
    <cfRule type="containsBlanks" dxfId="76" priority="11">
      <formula>LEN(TRIM(B28))=0</formula>
    </cfRule>
  </conditionalFormatting>
  <conditionalFormatting sqref="D17:D24">
    <cfRule type="containsBlanks" dxfId="75" priority="23">
      <formula>LEN(TRIM(D17))=0</formula>
    </cfRule>
  </conditionalFormatting>
  <conditionalFormatting sqref="D42">
    <cfRule type="expression" dxfId="74" priority="4">
      <formula>$D$42&gt;5000</formula>
    </cfRule>
  </conditionalFormatting>
  <conditionalFormatting sqref="E6:E12">
    <cfRule type="containsBlanks" dxfId="73" priority="15">
      <formula>LEN(TRIM(E6))=0</formula>
    </cfRule>
  </conditionalFormatting>
  <conditionalFormatting sqref="E17:E23">
    <cfRule type="containsBlanks" dxfId="72" priority="12">
      <formula>LEN(TRIM(E17))=0</formula>
    </cfRule>
  </conditionalFormatting>
  <conditionalFormatting sqref="E28:E34">
    <cfRule type="expression" dxfId="71" priority="5">
      <formula>$E28&gt;$D28</formula>
    </cfRule>
  </conditionalFormatting>
  <conditionalFormatting sqref="E35">
    <cfRule type="expression" dxfId="69" priority="2">
      <formula>$E$35&gt;50000</formula>
    </cfRule>
  </conditionalFormatting>
  <conditionalFormatting sqref="F6:F12">
    <cfRule type="expression" dxfId="68" priority="8">
      <formula>F6=0</formula>
    </cfRule>
  </conditionalFormatting>
  <conditionalFormatting sqref="F17:F23">
    <cfRule type="expression" dxfId="67" priority="9">
      <formula>F17=0</formula>
    </cfRule>
  </conditionalFormatting>
  <conditionalFormatting sqref="F42">
    <cfRule type="expression" dxfId="66" priority="10">
      <formula>F42=0</formula>
    </cfRule>
  </conditionalFormatting>
  <conditionalFormatting sqref="G28:H34 F35:G35">
    <cfRule type="expression" dxfId="65" priority="7">
      <formula>F28=0</formula>
    </cfRule>
  </conditionalFormatting>
  <hyperlinks>
    <hyperlink ref="H1" location="'2. DETALLE PRESUPUESTO'!A30" display="IR A INVERSIONES MATERIALES" xr:uid="{9E3055CB-8310-4BA0-B07A-D8EA19EB5B77}"/>
    <hyperlink ref="I1" location="'2. DETALLE PRESUPUESTO'!A44" display="IR A GASTO INFORME AUDITOR" xr:uid="{540DA62E-13B0-41F2-BBFC-34AA8619C574}"/>
    <hyperlink ref="G1" location="'2. DETALLE PRESUPUESTO'!A18" display="IR A INVERSIONES INMATERIALES" xr:uid="{FC0B78DA-0F41-468F-AF5D-86F04663BF65}"/>
  </hyperlinks>
  <pageMargins left="0.7" right="0.7" top="0.75" bottom="0.75" header="0.3" footer="0.3"/>
  <ignoredErrors>
    <ignoredError sqref="F7:F8"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139" id="{63BB9282-4521-4FE2-8254-6634F811DB1E}">
            <xm:f>#REF!='0. INSTRUCCIONES'!#REF!</xm:f>
            <x14:dxf>
              <fill>
                <patternFill>
                  <bgColor rgb="FFFF0000"/>
                </patternFill>
              </fill>
            </x14:dxf>
          </x14:cfRule>
          <xm:sqref>B26:C26 B40:C40</xm:sqref>
        </x14:conditionalFormatting>
        <x14:conditionalFormatting xmlns:xm="http://schemas.microsoft.com/office/excel/2006/main">
          <x14:cfRule type="expression" priority="1" id="{126B1193-9C2E-4728-AE4E-991CFEF1FC77}">
            <xm:f>$E$35&gt;0.5*'9. RESUMEN DE PRESUPUESTO'!$F$13</xm:f>
            <x14:dxf>
              <fill>
                <patternFill>
                  <bgColor rgb="FFFFC000"/>
                </patternFill>
              </fill>
            </x14:dxf>
          </x14:cfRule>
          <xm:sqref>E35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BB5AB-ACD5-4B0F-AF3A-5108518C45CE}">
  <sheetPr>
    <tabColor rgb="FF00B050"/>
  </sheetPr>
  <dimension ref="B1:R27"/>
  <sheetViews>
    <sheetView showGridLines="0" zoomScale="70" zoomScaleNormal="70" workbookViewId="0">
      <pane ySplit="5" topLeftCell="A6" activePane="bottomLeft" state="frozen"/>
      <selection pane="bottomLeft" activeCell="B6" sqref="B6"/>
    </sheetView>
  </sheetViews>
  <sheetFormatPr baseColWidth="10" defaultRowHeight="15" x14ac:dyDescent="0.25"/>
  <cols>
    <col min="1" max="1" width="5.7109375" style="2" customWidth="1"/>
    <col min="2" max="2" width="75.140625" style="2" customWidth="1"/>
    <col min="3" max="3" width="33.5703125" style="2" customWidth="1"/>
    <col min="4" max="4" width="124.7109375" style="2" customWidth="1"/>
    <col min="5" max="5" width="27.42578125" style="1" customWidth="1"/>
    <col min="6" max="6" width="43" style="1" customWidth="1"/>
    <col min="7" max="16" width="11.42578125" style="144"/>
    <col min="17" max="18" width="11.42578125" style="71"/>
    <col min="19" max="16384" width="11.42578125" style="2"/>
  </cols>
  <sheetData>
    <row r="1" spans="2:18" ht="142.5" customHeight="1" x14ac:dyDescent="0.25">
      <c r="B1" s="179" t="s">
        <v>113</v>
      </c>
      <c r="C1" s="179"/>
      <c r="D1" s="179"/>
      <c r="E1" s="115"/>
      <c r="F1" s="143">
        <f>MIN(L6+M6+N6,20)</f>
        <v>0</v>
      </c>
    </row>
    <row r="2" spans="2:18" ht="12" customHeight="1" x14ac:dyDescent="0.25">
      <c r="B2" s="1"/>
      <c r="C2" s="1"/>
      <c r="D2" s="1"/>
    </row>
    <row r="3" spans="2:18" ht="4.5" customHeight="1" x14ac:dyDescent="0.25">
      <c r="B3" s="1"/>
      <c r="C3" s="1"/>
      <c r="D3" s="1"/>
    </row>
    <row r="4" spans="2:18" ht="24.75" customHeight="1" thickBot="1" x14ac:dyDescent="0.3">
      <c r="B4" s="1"/>
      <c r="C4" s="1"/>
      <c r="D4" s="1"/>
    </row>
    <row r="5" spans="2:18" ht="65.25" customHeight="1" thickBot="1" x14ac:dyDescent="0.3">
      <c r="B5" s="106" t="s">
        <v>47</v>
      </c>
      <c r="C5" s="106" t="s">
        <v>71</v>
      </c>
      <c r="D5" s="107" t="s">
        <v>72</v>
      </c>
      <c r="E5" s="106" t="s">
        <v>48</v>
      </c>
      <c r="F5" s="106" t="s">
        <v>93</v>
      </c>
      <c r="H5" s="144" t="s">
        <v>3</v>
      </c>
      <c r="I5" s="145" t="s">
        <v>99</v>
      </c>
      <c r="J5" s="145" t="s">
        <v>100</v>
      </c>
      <c r="L5" s="144" t="s">
        <v>101</v>
      </c>
      <c r="M5" s="144" t="s">
        <v>102</v>
      </c>
      <c r="N5" s="71" t="s">
        <v>103</v>
      </c>
      <c r="O5" s="71"/>
      <c r="P5" s="71"/>
    </row>
    <row r="6" spans="2:18" ht="69.95" customHeight="1" x14ac:dyDescent="0.25">
      <c r="B6" s="108" t="s">
        <v>49</v>
      </c>
      <c r="C6" s="14" t="s">
        <v>3</v>
      </c>
      <c r="D6" s="113"/>
      <c r="E6" s="114"/>
      <c r="F6" s="109" t="str">
        <f>IF(AND(H6=1,OR(I6=0,E6=0)),"ERROR AL INDICAR NO EN SOLUCIÓN EMPLEADA",IF(AND(H6=1,D6="",E6=""),"CUMPLIMENTAR DESCRIPCIÓN Y PRESUPUESTO",IF(AND(C6="SI",I6=1),"CUMPLIMENTAR DESCRIPCIÓN",IF(AND(C6="SI",J6=1),"CUMPLIMENTAR PRESUPUESTO",""))))</f>
        <v/>
      </c>
      <c r="H6" s="144">
        <f>IF(AND(C6="NO",OR(D6&lt;&gt;"",E6&lt;&gt;"")),1,0)</f>
        <v>0</v>
      </c>
      <c r="I6" s="144">
        <f>IF(AND(C6="SI",D6=""),1,0)</f>
        <v>0</v>
      </c>
      <c r="J6" s="144">
        <f>IF(AND(C6="SI",E6=""),1,0)</f>
        <v>0</v>
      </c>
      <c r="K6" s="144">
        <f>IF(C6="SI",2,0)</f>
        <v>0</v>
      </c>
      <c r="L6" s="144">
        <f>MIN(K6+K11+K13+K21+K23+K25,10)</f>
        <v>0</v>
      </c>
      <c r="M6" s="144">
        <f>MIN(K7+K8+K9+K12+K14+K15+K17+K19+K22+K26,15)</f>
        <v>0</v>
      </c>
      <c r="N6" s="144">
        <f>MIN(K10+K16+K18+K24+K27,20)</f>
        <v>0</v>
      </c>
      <c r="O6" s="71">
        <f>+COUNTBLANK(D6:E6)</f>
        <v>2</v>
      </c>
      <c r="P6" s="71"/>
    </row>
    <row r="7" spans="2:18" ht="69.95" customHeight="1" x14ac:dyDescent="0.25">
      <c r="B7" s="110" t="s">
        <v>50</v>
      </c>
      <c r="C7" s="14" t="s">
        <v>3</v>
      </c>
      <c r="D7" s="113"/>
      <c r="E7" s="114"/>
      <c r="F7" s="109" t="str">
        <f t="shared" ref="F7:F27" si="0">IF(AND(H7=1,OR(I7=0,E7=0)),"ERROR AL INDICAR NO EN SOLUCIÓN EMPLEADA",IF(AND(H7=1,D7="",E7=""),"CUMPLIMENTAR DESCRIPCIÓN Y PRESUPUESTO",IF(AND(C7="SI",I7=1),"CUMPLIMENTAR DESCRIPCIÓN",IF(AND(C7="SI",J7=1),"CUMPLIMENTAR PRESUPUESTO",""))))</f>
        <v/>
      </c>
      <c r="H7" s="144">
        <f t="shared" ref="H7:H27" si="1">IF(AND(C7="NO",OR(D7&lt;&gt;"",E7&lt;&gt;"")),1,0)</f>
        <v>0</v>
      </c>
      <c r="I7" s="144">
        <f t="shared" ref="I7:I27" si="2">IF(AND(C7="SI",D7=""),1,0)</f>
        <v>0</v>
      </c>
      <c r="J7" s="144">
        <f t="shared" ref="J7:J27" si="3">IF(AND(C7="SI",E7=""),1,0)</f>
        <v>0</v>
      </c>
      <c r="K7" s="144">
        <f>IF(C7="SI",5,0)</f>
        <v>0</v>
      </c>
      <c r="N7" s="71"/>
      <c r="O7" s="71">
        <f t="shared" ref="O7:O27" si="4">+COUNTBLANK(D7:E7)</f>
        <v>2</v>
      </c>
      <c r="P7" s="71"/>
    </row>
    <row r="8" spans="2:18" ht="69.95" customHeight="1" x14ac:dyDescent="0.25">
      <c r="B8" s="110" t="s">
        <v>51</v>
      </c>
      <c r="C8" s="14" t="s">
        <v>3</v>
      </c>
      <c r="D8" s="113"/>
      <c r="E8" s="114"/>
      <c r="F8" s="109" t="str">
        <f t="shared" si="0"/>
        <v/>
      </c>
      <c r="H8" s="144">
        <f t="shared" si="1"/>
        <v>0</v>
      </c>
      <c r="I8" s="144">
        <f t="shared" si="2"/>
        <v>0</v>
      </c>
      <c r="J8" s="144">
        <f t="shared" si="3"/>
        <v>0</v>
      </c>
      <c r="K8" s="144">
        <f>IF(C8="SI",5,0)</f>
        <v>0</v>
      </c>
      <c r="N8" s="71"/>
      <c r="O8" s="71">
        <f t="shared" si="4"/>
        <v>2</v>
      </c>
      <c r="P8" s="71"/>
    </row>
    <row r="9" spans="2:18" ht="69.95" customHeight="1" x14ac:dyDescent="0.25">
      <c r="B9" s="110" t="s">
        <v>52</v>
      </c>
      <c r="C9" s="14" t="s">
        <v>3</v>
      </c>
      <c r="D9" s="113"/>
      <c r="E9" s="114"/>
      <c r="F9" s="109" t="str">
        <f t="shared" si="0"/>
        <v/>
      </c>
      <c r="H9" s="144">
        <f t="shared" si="1"/>
        <v>0</v>
      </c>
      <c r="I9" s="144">
        <f t="shared" si="2"/>
        <v>0</v>
      </c>
      <c r="J9" s="144">
        <f t="shared" si="3"/>
        <v>0</v>
      </c>
      <c r="K9" s="144">
        <f>IF(C9="SI",5,0)</f>
        <v>0</v>
      </c>
      <c r="N9" s="71"/>
      <c r="O9" s="71">
        <f t="shared" si="4"/>
        <v>2</v>
      </c>
      <c r="P9" s="71"/>
    </row>
    <row r="10" spans="2:18" ht="69.95" customHeight="1" x14ac:dyDescent="0.25">
      <c r="B10" s="110" t="s">
        <v>53</v>
      </c>
      <c r="C10" s="14" t="s">
        <v>3</v>
      </c>
      <c r="D10" s="113"/>
      <c r="E10" s="114"/>
      <c r="F10" s="109" t="str">
        <f t="shared" si="0"/>
        <v/>
      </c>
      <c r="H10" s="144">
        <f t="shared" si="1"/>
        <v>0</v>
      </c>
      <c r="I10" s="144">
        <f t="shared" si="2"/>
        <v>0</v>
      </c>
      <c r="J10" s="144">
        <f t="shared" si="3"/>
        <v>0</v>
      </c>
      <c r="K10" s="144">
        <f>IF(C10="SI",10,0)</f>
        <v>0</v>
      </c>
      <c r="N10" s="71"/>
      <c r="O10" s="71">
        <f t="shared" si="4"/>
        <v>2</v>
      </c>
      <c r="P10" s="71"/>
    </row>
    <row r="11" spans="2:18" ht="69.95" customHeight="1" x14ac:dyDescent="0.25">
      <c r="B11" s="111" t="s">
        <v>54</v>
      </c>
      <c r="C11" s="14" t="s">
        <v>3</v>
      </c>
      <c r="D11" s="113"/>
      <c r="E11" s="114"/>
      <c r="F11" s="109" t="str">
        <f t="shared" si="0"/>
        <v/>
      </c>
      <c r="H11" s="144">
        <f t="shared" si="1"/>
        <v>0</v>
      </c>
      <c r="I11" s="144">
        <f t="shared" si="2"/>
        <v>0</v>
      </c>
      <c r="J11" s="144">
        <f t="shared" si="3"/>
        <v>0</v>
      </c>
      <c r="K11" s="144">
        <f>IF(C11="SI",2,0)</f>
        <v>0</v>
      </c>
      <c r="O11" s="71">
        <f t="shared" si="4"/>
        <v>2</v>
      </c>
    </row>
    <row r="12" spans="2:18" s="1" customFormat="1" ht="69.95" customHeight="1" x14ac:dyDescent="0.25">
      <c r="B12" s="111" t="s">
        <v>55</v>
      </c>
      <c r="C12" s="14" t="s">
        <v>3</v>
      </c>
      <c r="D12" s="113"/>
      <c r="E12" s="114"/>
      <c r="F12" s="109" t="str">
        <f t="shared" si="0"/>
        <v/>
      </c>
      <c r="G12" s="144"/>
      <c r="H12" s="144">
        <f t="shared" si="1"/>
        <v>0</v>
      </c>
      <c r="I12" s="144">
        <f t="shared" si="2"/>
        <v>0</v>
      </c>
      <c r="J12" s="144">
        <f t="shared" si="3"/>
        <v>0</v>
      </c>
      <c r="K12" s="144">
        <f t="shared" ref="K12:K26" si="5">IF(C12="SI",5,0)</f>
        <v>0</v>
      </c>
      <c r="L12" s="144"/>
      <c r="M12" s="144"/>
      <c r="N12" s="144"/>
      <c r="O12" s="71">
        <f t="shared" si="4"/>
        <v>2</v>
      </c>
      <c r="P12" s="144"/>
      <c r="Q12" s="144"/>
      <c r="R12" s="144"/>
    </row>
    <row r="13" spans="2:18" s="1" customFormat="1" ht="69.95" customHeight="1" x14ac:dyDescent="0.25">
      <c r="B13" s="111" t="s">
        <v>56</v>
      </c>
      <c r="C13" s="14" t="s">
        <v>3</v>
      </c>
      <c r="D13" s="113"/>
      <c r="E13" s="114"/>
      <c r="F13" s="109" t="str">
        <f t="shared" si="0"/>
        <v/>
      </c>
      <c r="G13" s="144"/>
      <c r="H13" s="144">
        <f t="shared" si="1"/>
        <v>0</v>
      </c>
      <c r="I13" s="144">
        <f t="shared" si="2"/>
        <v>0</v>
      </c>
      <c r="J13" s="144">
        <f t="shared" si="3"/>
        <v>0</v>
      </c>
      <c r="K13" s="144">
        <f>IF(C13="SI",2,0)</f>
        <v>0</v>
      </c>
      <c r="L13" s="144"/>
      <c r="M13" s="144"/>
      <c r="N13" s="144"/>
      <c r="O13" s="71">
        <f t="shared" si="4"/>
        <v>2</v>
      </c>
      <c r="P13" s="144"/>
      <c r="Q13" s="144"/>
      <c r="R13" s="144"/>
    </row>
    <row r="14" spans="2:18" s="1" customFormat="1" ht="69.95" customHeight="1" x14ac:dyDescent="0.25">
      <c r="B14" s="111" t="s">
        <v>57</v>
      </c>
      <c r="C14" s="14" t="s">
        <v>3</v>
      </c>
      <c r="D14" s="113"/>
      <c r="E14" s="114"/>
      <c r="F14" s="109" t="str">
        <f t="shared" si="0"/>
        <v/>
      </c>
      <c r="G14" s="144"/>
      <c r="H14" s="144">
        <f t="shared" si="1"/>
        <v>0</v>
      </c>
      <c r="I14" s="144">
        <f t="shared" si="2"/>
        <v>0</v>
      </c>
      <c r="J14" s="144">
        <f t="shared" si="3"/>
        <v>0</v>
      </c>
      <c r="K14" s="144">
        <f t="shared" si="5"/>
        <v>0</v>
      </c>
      <c r="L14" s="144"/>
      <c r="M14" s="144"/>
      <c r="N14" s="144"/>
      <c r="O14" s="71">
        <f t="shared" si="4"/>
        <v>2</v>
      </c>
      <c r="P14" s="144"/>
      <c r="Q14" s="144"/>
      <c r="R14" s="144"/>
    </row>
    <row r="15" spans="2:18" s="1" customFormat="1" ht="69.95" customHeight="1" x14ac:dyDescent="0.25">
      <c r="B15" s="111" t="s">
        <v>58</v>
      </c>
      <c r="C15" s="14" t="s">
        <v>3</v>
      </c>
      <c r="D15" s="113"/>
      <c r="E15" s="114"/>
      <c r="F15" s="109" t="str">
        <f t="shared" si="0"/>
        <v/>
      </c>
      <c r="G15" s="144"/>
      <c r="H15" s="144">
        <f t="shared" si="1"/>
        <v>0</v>
      </c>
      <c r="I15" s="144">
        <f t="shared" si="2"/>
        <v>0</v>
      </c>
      <c r="J15" s="144">
        <f t="shared" si="3"/>
        <v>0</v>
      </c>
      <c r="K15" s="144">
        <f t="shared" si="5"/>
        <v>0</v>
      </c>
      <c r="L15" s="144"/>
      <c r="M15" s="144"/>
      <c r="N15" s="144"/>
      <c r="O15" s="71">
        <f t="shared" si="4"/>
        <v>2</v>
      </c>
      <c r="P15" s="144"/>
      <c r="Q15" s="144"/>
      <c r="R15" s="144"/>
    </row>
    <row r="16" spans="2:18" s="1" customFormat="1" ht="69.95" customHeight="1" x14ac:dyDescent="0.25">
      <c r="B16" s="111" t="s">
        <v>59</v>
      </c>
      <c r="C16" s="14" t="s">
        <v>3</v>
      </c>
      <c r="D16" s="113"/>
      <c r="E16" s="114"/>
      <c r="F16" s="109" t="str">
        <f t="shared" si="0"/>
        <v/>
      </c>
      <c r="G16" s="144"/>
      <c r="H16" s="144">
        <f t="shared" si="1"/>
        <v>0</v>
      </c>
      <c r="I16" s="144">
        <f t="shared" si="2"/>
        <v>0</v>
      </c>
      <c r="J16" s="144">
        <f t="shared" si="3"/>
        <v>0</v>
      </c>
      <c r="K16" s="144">
        <f>IF(C16="SI",10,0)</f>
        <v>0</v>
      </c>
      <c r="L16" s="144"/>
      <c r="M16" s="144"/>
      <c r="N16" s="144"/>
      <c r="O16" s="71">
        <f t="shared" si="4"/>
        <v>2</v>
      </c>
      <c r="P16" s="144"/>
      <c r="Q16" s="144"/>
      <c r="R16" s="144"/>
    </row>
    <row r="17" spans="2:18" s="1" customFormat="1" ht="69.95" customHeight="1" x14ac:dyDescent="0.25">
      <c r="B17" s="111" t="s">
        <v>60</v>
      </c>
      <c r="C17" s="14" t="s">
        <v>3</v>
      </c>
      <c r="D17" s="113"/>
      <c r="E17" s="114"/>
      <c r="F17" s="109" t="str">
        <f t="shared" si="0"/>
        <v/>
      </c>
      <c r="G17" s="144"/>
      <c r="H17" s="144">
        <f t="shared" si="1"/>
        <v>0</v>
      </c>
      <c r="I17" s="144">
        <f t="shared" si="2"/>
        <v>0</v>
      </c>
      <c r="J17" s="144">
        <f t="shared" si="3"/>
        <v>0</v>
      </c>
      <c r="K17" s="144">
        <f t="shared" si="5"/>
        <v>0</v>
      </c>
      <c r="L17" s="144"/>
      <c r="M17" s="144"/>
      <c r="N17" s="144"/>
      <c r="O17" s="71">
        <f t="shared" si="4"/>
        <v>2</v>
      </c>
      <c r="P17" s="144"/>
      <c r="Q17" s="144"/>
      <c r="R17" s="144"/>
    </row>
    <row r="18" spans="2:18" s="1" customFormat="1" ht="69.95" customHeight="1" x14ac:dyDescent="0.25">
      <c r="B18" s="111" t="s">
        <v>61</v>
      </c>
      <c r="C18" s="14" t="s">
        <v>3</v>
      </c>
      <c r="D18" s="113"/>
      <c r="E18" s="114"/>
      <c r="F18" s="109" t="str">
        <f t="shared" si="0"/>
        <v/>
      </c>
      <c r="G18" s="144"/>
      <c r="H18" s="144">
        <f t="shared" si="1"/>
        <v>0</v>
      </c>
      <c r="I18" s="144">
        <f t="shared" si="2"/>
        <v>0</v>
      </c>
      <c r="J18" s="144">
        <f t="shared" si="3"/>
        <v>0</v>
      </c>
      <c r="K18" s="144">
        <f>IF(C18="SI",10,0)</f>
        <v>0</v>
      </c>
      <c r="L18" s="144"/>
      <c r="M18" s="144"/>
      <c r="N18" s="144"/>
      <c r="O18" s="71">
        <f t="shared" si="4"/>
        <v>2</v>
      </c>
      <c r="P18" s="144"/>
      <c r="Q18" s="144"/>
      <c r="R18" s="144"/>
    </row>
    <row r="19" spans="2:18" s="1" customFormat="1" ht="69.95" customHeight="1" x14ac:dyDescent="0.25">
      <c r="B19" s="111" t="s">
        <v>62</v>
      </c>
      <c r="C19" s="14" t="s">
        <v>3</v>
      </c>
      <c r="D19" s="113"/>
      <c r="E19" s="114"/>
      <c r="F19" s="109" t="str">
        <f t="shared" si="0"/>
        <v/>
      </c>
      <c r="G19" s="144"/>
      <c r="H19" s="144">
        <f t="shared" si="1"/>
        <v>0</v>
      </c>
      <c r="I19" s="144">
        <f t="shared" si="2"/>
        <v>0</v>
      </c>
      <c r="J19" s="144">
        <f t="shared" si="3"/>
        <v>0</v>
      </c>
      <c r="K19" s="144">
        <f t="shared" si="5"/>
        <v>0</v>
      </c>
      <c r="L19" s="144"/>
      <c r="M19" s="144"/>
      <c r="N19" s="144"/>
      <c r="O19" s="71">
        <f t="shared" si="4"/>
        <v>2</v>
      </c>
      <c r="P19" s="144"/>
      <c r="Q19" s="144"/>
      <c r="R19" s="144"/>
    </row>
    <row r="20" spans="2:18" s="1" customFormat="1" ht="69.95" customHeight="1" x14ac:dyDescent="0.25">
      <c r="B20" s="111" t="s">
        <v>63</v>
      </c>
      <c r="C20" s="14" t="s">
        <v>3</v>
      </c>
      <c r="D20" s="113"/>
      <c r="E20" s="114"/>
      <c r="F20" s="109" t="str">
        <f t="shared" si="0"/>
        <v/>
      </c>
      <c r="G20" s="144"/>
      <c r="H20" s="144">
        <f t="shared" si="1"/>
        <v>0</v>
      </c>
      <c r="I20" s="144">
        <f t="shared" si="2"/>
        <v>0</v>
      </c>
      <c r="J20" s="144">
        <f t="shared" si="3"/>
        <v>0</v>
      </c>
      <c r="K20" s="144">
        <f>IF(C20="SI",10,0)</f>
        <v>0</v>
      </c>
      <c r="L20" s="144"/>
      <c r="M20" s="144"/>
      <c r="N20" s="144"/>
      <c r="O20" s="71">
        <f t="shared" si="4"/>
        <v>2</v>
      </c>
      <c r="P20" s="144"/>
      <c r="Q20" s="144"/>
      <c r="R20" s="144"/>
    </row>
    <row r="21" spans="2:18" s="1" customFormat="1" ht="69.95" customHeight="1" x14ac:dyDescent="0.25">
      <c r="B21" s="111" t="s">
        <v>64</v>
      </c>
      <c r="C21" s="14" t="s">
        <v>3</v>
      </c>
      <c r="D21" s="113"/>
      <c r="E21" s="114"/>
      <c r="F21" s="109" t="str">
        <f t="shared" si="0"/>
        <v/>
      </c>
      <c r="G21" s="144"/>
      <c r="H21" s="144">
        <f t="shared" si="1"/>
        <v>0</v>
      </c>
      <c r="I21" s="144">
        <f t="shared" si="2"/>
        <v>0</v>
      </c>
      <c r="J21" s="144">
        <f t="shared" si="3"/>
        <v>0</v>
      </c>
      <c r="K21" s="144">
        <f>IF(C21="SI",2,0)</f>
        <v>0</v>
      </c>
      <c r="L21" s="144"/>
      <c r="M21" s="144"/>
      <c r="N21" s="144"/>
      <c r="O21" s="71">
        <f t="shared" si="4"/>
        <v>2</v>
      </c>
      <c r="P21" s="144"/>
      <c r="Q21" s="144"/>
      <c r="R21" s="144"/>
    </row>
    <row r="22" spans="2:18" ht="69.95" customHeight="1" x14ac:dyDescent="0.25">
      <c r="B22" s="111" t="s">
        <v>65</v>
      </c>
      <c r="C22" s="14" t="s">
        <v>3</v>
      </c>
      <c r="D22" s="113"/>
      <c r="E22" s="114"/>
      <c r="F22" s="109" t="str">
        <f t="shared" si="0"/>
        <v/>
      </c>
      <c r="H22" s="144">
        <f t="shared" si="1"/>
        <v>0</v>
      </c>
      <c r="I22" s="144">
        <f t="shared" si="2"/>
        <v>0</v>
      </c>
      <c r="J22" s="144">
        <f t="shared" si="3"/>
        <v>0</v>
      </c>
      <c r="K22" s="144">
        <f t="shared" si="5"/>
        <v>0</v>
      </c>
      <c r="O22" s="71">
        <f t="shared" si="4"/>
        <v>2</v>
      </c>
    </row>
    <row r="23" spans="2:18" ht="69.95" customHeight="1" x14ac:dyDescent="0.25">
      <c r="B23" s="111" t="s">
        <v>66</v>
      </c>
      <c r="C23" s="14" t="s">
        <v>3</v>
      </c>
      <c r="D23" s="113"/>
      <c r="E23" s="114"/>
      <c r="F23" s="109" t="str">
        <f t="shared" si="0"/>
        <v/>
      </c>
      <c r="H23" s="144">
        <f t="shared" si="1"/>
        <v>0</v>
      </c>
      <c r="I23" s="144">
        <f t="shared" si="2"/>
        <v>0</v>
      </c>
      <c r="J23" s="144">
        <f t="shared" si="3"/>
        <v>0</v>
      </c>
      <c r="K23" s="144">
        <f>IF(C23="SI",2,0)</f>
        <v>0</v>
      </c>
      <c r="O23" s="71">
        <f t="shared" si="4"/>
        <v>2</v>
      </c>
    </row>
    <row r="24" spans="2:18" ht="69.95" customHeight="1" x14ac:dyDescent="0.25">
      <c r="B24" s="111" t="s">
        <v>67</v>
      </c>
      <c r="C24" s="14" t="s">
        <v>3</v>
      </c>
      <c r="D24" s="113"/>
      <c r="E24" s="114"/>
      <c r="F24" s="109" t="str">
        <f t="shared" si="0"/>
        <v/>
      </c>
      <c r="H24" s="144">
        <f t="shared" si="1"/>
        <v>0</v>
      </c>
      <c r="I24" s="144">
        <f t="shared" si="2"/>
        <v>0</v>
      </c>
      <c r="J24" s="144">
        <f t="shared" si="3"/>
        <v>0</v>
      </c>
      <c r="K24" s="144">
        <f>IF(C24="SI",10,0)</f>
        <v>0</v>
      </c>
      <c r="O24" s="71">
        <f t="shared" si="4"/>
        <v>2</v>
      </c>
    </row>
    <row r="25" spans="2:18" ht="69.95" customHeight="1" x14ac:dyDescent="0.25">
      <c r="B25" s="111" t="s">
        <v>68</v>
      </c>
      <c r="C25" s="14" t="s">
        <v>3</v>
      </c>
      <c r="D25" s="113"/>
      <c r="E25" s="114"/>
      <c r="F25" s="109" t="str">
        <f t="shared" si="0"/>
        <v/>
      </c>
      <c r="H25" s="144">
        <f t="shared" si="1"/>
        <v>0</v>
      </c>
      <c r="I25" s="144">
        <f t="shared" si="2"/>
        <v>0</v>
      </c>
      <c r="J25" s="144">
        <f t="shared" si="3"/>
        <v>0</v>
      </c>
      <c r="K25" s="144">
        <f>IF(C25="SI",2,0)</f>
        <v>0</v>
      </c>
      <c r="O25" s="71">
        <f t="shared" si="4"/>
        <v>2</v>
      </c>
    </row>
    <row r="26" spans="2:18" ht="69.95" customHeight="1" x14ac:dyDescent="0.25">
      <c r="B26" s="111" t="s">
        <v>69</v>
      </c>
      <c r="C26" s="14" t="s">
        <v>3</v>
      </c>
      <c r="D26" s="113"/>
      <c r="E26" s="114"/>
      <c r="F26" s="109" t="str">
        <f t="shared" si="0"/>
        <v/>
      </c>
      <c r="H26" s="144">
        <f t="shared" si="1"/>
        <v>0</v>
      </c>
      <c r="I26" s="144">
        <f t="shared" si="2"/>
        <v>0</v>
      </c>
      <c r="J26" s="144">
        <f t="shared" si="3"/>
        <v>0</v>
      </c>
      <c r="K26" s="144">
        <f t="shared" si="5"/>
        <v>0</v>
      </c>
      <c r="O26" s="71">
        <f t="shared" si="4"/>
        <v>2</v>
      </c>
    </row>
    <row r="27" spans="2:18" ht="69.95" customHeight="1" thickBot="1" x14ac:dyDescent="0.3">
      <c r="B27" s="112" t="s">
        <v>70</v>
      </c>
      <c r="C27" s="57" t="s">
        <v>3</v>
      </c>
      <c r="D27" s="146"/>
      <c r="E27" s="147"/>
      <c r="F27" s="129" t="str">
        <f t="shared" si="0"/>
        <v/>
      </c>
      <c r="H27" s="144">
        <f t="shared" si="1"/>
        <v>0</v>
      </c>
      <c r="I27" s="144">
        <f t="shared" si="2"/>
        <v>0</v>
      </c>
      <c r="J27" s="144">
        <f t="shared" si="3"/>
        <v>0</v>
      </c>
      <c r="K27" s="144">
        <f>IF(C27="SI",10,0)</f>
        <v>0</v>
      </c>
      <c r="O27" s="71">
        <f t="shared" si="4"/>
        <v>2</v>
      </c>
    </row>
  </sheetData>
  <sheetProtection algorithmName="SHA-512" hashValue="GTdHukp+hwuJ6TOV3nIVBT1RcvmoioOqM6Q2tvz6V93fyxaEXCWKFnJLV12GIwD5LfNQJGWnzHyyADU2OCwrag==" saltValue="2HDIsJabpS5k0MO9Uq+knQ==" spinCount="100000" sheet="1" objects="1" scenarios="1"/>
  <mergeCells count="1">
    <mergeCell ref="B1:D1"/>
  </mergeCells>
  <conditionalFormatting sqref="C6:C27">
    <cfRule type="expression" dxfId="64" priority="6">
      <formula>IF(AND(C6="NO",OR(D6&lt;&gt;"",E6&lt;&gt;"")),1,0)</formula>
    </cfRule>
    <cfRule type="containsText" dxfId="63" priority="14" operator="containsText" text="SI">
      <formula>NOT(ISERROR(SEARCH("SI",C6)))</formula>
    </cfRule>
  </conditionalFormatting>
  <conditionalFormatting sqref="D6:D27">
    <cfRule type="expression" dxfId="62" priority="2">
      <formula>O6&lt;2</formula>
    </cfRule>
  </conditionalFormatting>
  <conditionalFormatting sqref="D6:E27">
    <cfRule type="expression" dxfId="61" priority="13">
      <formula>$C6="SI"</formula>
    </cfRule>
  </conditionalFormatting>
  <conditionalFormatting sqref="E6:E27">
    <cfRule type="expression" dxfId="60" priority="1">
      <formula>O6&lt;1</formula>
    </cfRule>
  </conditionalFormatting>
  <conditionalFormatting sqref="F1">
    <cfRule type="expression" dxfId="59" priority="5">
      <formula>$E$1="CARLOS"</formula>
    </cfRule>
  </conditionalFormatting>
  <conditionalFormatting sqref="F6:F27">
    <cfRule type="expression" dxfId="58" priority="12">
      <formula>$F6&lt;&gt;""</formula>
    </cfRule>
  </conditionalFormatting>
  <dataValidations count="1">
    <dataValidation type="list" allowBlank="1" showInputMessage="1" showErrorMessage="1" sqref="C6:C27" xr:uid="{65B30E22-CEFD-4557-9A55-188E602779B8}">
      <formula1>"SI,NO"</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3F94E-B777-4DFE-9224-CE0B4FCC2754}">
  <sheetPr>
    <tabColor rgb="FFF8CBC8"/>
  </sheetPr>
  <dimension ref="A1:Q40"/>
  <sheetViews>
    <sheetView workbookViewId="0">
      <selection activeCell="E6" sqref="E6"/>
    </sheetView>
  </sheetViews>
  <sheetFormatPr baseColWidth="10" defaultRowHeight="15" x14ac:dyDescent="0.25"/>
  <cols>
    <col min="1" max="1" width="5.7109375" style="2" customWidth="1"/>
    <col min="2" max="2" width="37.28515625" style="2" customWidth="1"/>
    <col min="3" max="3" width="95.7109375" style="2" customWidth="1"/>
    <col min="4" max="4" width="20" style="2" customWidth="1"/>
    <col min="5" max="5" width="16.7109375" style="2" customWidth="1"/>
    <col min="6" max="16384" width="11.42578125" style="2"/>
  </cols>
  <sheetData>
    <row r="1" spans="1:17" ht="103.5" customHeight="1" x14ac:dyDescent="0.25">
      <c r="C1" s="7" t="s">
        <v>22</v>
      </c>
      <c r="D1" s="13" t="s">
        <v>42</v>
      </c>
      <c r="E1" s="12"/>
      <c r="F1" s="1"/>
      <c r="G1" s="1"/>
      <c r="H1" s="1"/>
      <c r="I1" s="1"/>
      <c r="J1" s="1"/>
      <c r="K1" s="1"/>
      <c r="L1" s="1"/>
      <c r="M1" s="1"/>
      <c r="N1" s="1"/>
      <c r="O1" s="1"/>
      <c r="P1" s="1"/>
      <c r="Q1" s="1"/>
    </row>
    <row r="2" spans="1:17" ht="29.25" customHeight="1" x14ac:dyDescent="0.25">
      <c r="A2" s="1"/>
      <c r="B2" s="72" t="s">
        <v>27</v>
      </c>
      <c r="C2" s="32"/>
      <c r="D2" s="1"/>
      <c r="E2" s="1"/>
      <c r="F2" s="1"/>
      <c r="G2" s="1"/>
      <c r="H2" s="1"/>
      <c r="I2" s="1"/>
      <c r="J2" s="1"/>
      <c r="K2" s="1"/>
    </row>
    <row r="3" spans="1:17" ht="57.75" customHeight="1" x14ac:dyDescent="0.25">
      <c r="A3" s="1"/>
      <c r="B3" s="72" t="s">
        <v>26</v>
      </c>
      <c r="C3" s="32"/>
      <c r="D3" s="1"/>
      <c r="E3" s="1"/>
      <c r="F3" s="1"/>
      <c r="G3" s="1"/>
      <c r="H3" s="1"/>
      <c r="I3" s="1"/>
      <c r="J3" s="1"/>
      <c r="K3" s="1"/>
    </row>
    <row r="4" spans="1:17" ht="44.25" customHeight="1" x14ac:dyDescent="0.25">
      <c r="A4" s="1"/>
      <c r="B4" s="72" t="s">
        <v>75</v>
      </c>
      <c r="C4" s="15"/>
      <c r="D4" s="1"/>
      <c r="E4" s="1"/>
      <c r="F4" s="1"/>
      <c r="G4" s="1"/>
      <c r="H4" s="1"/>
      <c r="I4" s="1"/>
      <c r="J4" s="1"/>
      <c r="K4" s="1"/>
    </row>
    <row r="5" spans="1:17" ht="44.25" customHeight="1" x14ac:dyDescent="0.25">
      <c r="A5" s="1"/>
      <c r="B5" s="72" t="s">
        <v>76</v>
      </c>
      <c r="C5" s="15"/>
      <c r="D5" s="1"/>
      <c r="E5" s="1"/>
      <c r="F5" s="1"/>
      <c r="G5" s="1"/>
      <c r="H5" s="1"/>
      <c r="I5" s="1"/>
      <c r="J5" s="1"/>
      <c r="K5" s="1"/>
    </row>
    <row r="6" spans="1:17" ht="28.5" customHeight="1" x14ac:dyDescent="0.25">
      <c r="A6" s="1"/>
      <c r="B6" s="73"/>
      <c r="D6" s="1"/>
      <c r="E6" s="1"/>
      <c r="F6" s="1"/>
      <c r="G6" s="1"/>
      <c r="H6" s="1"/>
      <c r="I6" s="1"/>
      <c r="J6" s="1"/>
      <c r="K6" s="1"/>
    </row>
    <row r="7" spans="1:17" ht="21" x14ac:dyDescent="0.35">
      <c r="A7" s="1"/>
      <c r="B7" s="74" t="s">
        <v>28</v>
      </c>
      <c r="C7" s="75"/>
      <c r="D7" s="1"/>
      <c r="E7" s="1"/>
      <c r="F7" s="1"/>
      <c r="G7" s="1"/>
      <c r="H7" s="1"/>
      <c r="I7" s="1"/>
      <c r="J7" s="1"/>
      <c r="K7" s="1"/>
    </row>
    <row r="8" spans="1:17" ht="6" customHeight="1" thickBot="1" x14ac:dyDescent="0.3">
      <c r="A8" s="1"/>
      <c r="D8" s="1"/>
      <c r="E8" s="1"/>
      <c r="F8" s="1"/>
      <c r="G8" s="1"/>
      <c r="H8" s="1"/>
      <c r="I8" s="1"/>
      <c r="J8" s="1"/>
      <c r="K8" s="1"/>
    </row>
    <row r="9" spans="1:17" s="77" customFormat="1" ht="19.5" thickBot="1" x14ac:dyDescent="0.35">
      <c r="A9" s="1"/>
      <c r="B9" s="22" t="s">
        <v>6</v>
      </c>
      <c r="C9" s="23"/>
      <c r="D9" s="76"/>
      <c r="E9" s="76"/>
      <c r="F9" s="76"/>
      <c r="G9" s="76"/>
      <c r="H9" s="76"/>
      <c r="I9" s="76"/>
      <c r="J9" s="76"/>
      <c r="K9" s="76"/>
    </row>
    <row r="10" spans="1:17" ht="33" customHeight="1" thickBot="1" x14ac:dyDescent="0.3">
      <c r="A10" s="1"/>
      <c r="B10" s="78" t="s">
        <v>4</v>
      </c>
      <c r="C10" s="79" t="s">
        <v>30</v>
      </c>
      <c r="D10" s="1"/>
      <c r="E10" s="1"/>
      <c r="F10" s="1"/>
      <c r="G10" s="1"/>
      <c r="H10" s="1"/>
      <c r="I10" s="1"/>
      <c r="J10" s="1"/>
      <c r="K10" s="1"/>
    </row>
    <row r="11" spans="1:17" ht="18.75" x14ac:dyDescent="0.25">
      <c r="A11" s="1"/>
      <c r="B11" s="28"/>
      <c r="C11" s="29"/>
      <c r="D11" s="1"/>
      <c r="E11" s="1"/>
      <c r="F11" s="1"/>
      <c r="G11" s="1"/>
      <c r="H11" s="1"/>
      <c r="I11" s="1"/>
      <c r="J11" s="1"/>
      <c r="K11" s="1"/>
    </row>
    <row r="12" spans="1:17" ht="18.75" x14ac:dyDescent="0.25">
      <c r="A12" s="1"/>
      <c r="B12" s="24"/>
      <c r="C12" s="25"/>
      <c r="D12" s="1"/>
      <c r="E12" s="1"/>
      <c r="F12" s="1"/>
      <c r="G12" s="1"/>
      <c r="H12" s="1"/>
      <c r="I12" s="1"/>
      <c r="J12" s="1"/>
      <c r="K12" s="1"/>
    </row>
    <row r="13" spans="1:17" ht="18.75" x14ac:dyDescent="0.25">
      <c r="A13" s="1"/>
      <c r="B13" s="24"/>
      <c r="C13" s="25"/>
      <c r="D13" s="1"/>
      <c r="E13" s="1"/>
      <c r="F13" s="1"/>
      <c r="G13" s="1"/>
      <c r="H13" s="1"/>
      <c r="I13" s="1"/>
      <c r="J13" s="1"/>
      <c r="K13" s="1"/>
    </row>
    <row r="14" spans="1:17" ht="18.75" x14ac:dyDescent="0.25">
      <c r="A14" s="1"/>
      <c r="B14" s="24"/>
      <c r="C14" s="25"/>
      <c r="D14" s="1"/>
      <c r="E14" s="1"/>
      <c r="F14" s="1"/>
      <c r="G14" s="1"/>
      <c r="H14" s="1"/>
      <c r="I14" s="1"/>
      <c r="J14" s="1"/>
      <c r="K14" s="1"/>
    </row>
    <row r="15" spans="1:17" ht="18.75" x14ac:dyDescent="0.25">
      <c r="A15" s="1"/>
      <c r="B15" s="24"/>
      <c r="C15" s="25"/>
      <c r="D15" s="1"/>
      <c r="E15" s="1"/>
      <c r="F15" s="1"/>
      <c r="G15" s="1"/>
      <c r="H15" s="1"/>
      <c r="I15" s="1"/>
      <c r="J15" s="1"/>
      <c r="K15" s="1"/>
    </row>
    <row r="16" spans="1:17" ht="18.75" x14ac:dyDescent="0.25">
      <c r="A16" s="1"/>
      <c r="B16" s="24"/>
      <c r="C16" s="25"/>
      <c r="D16" s="1"/>
      <c r="E16" s="1"/>
      <c r="F16" s="1"/>
      <c r="G16" s="1"/>
      <c r="H16" s="1"/>
      <c r="I16" s="1"/>
      <c r="J16" s="1"/>
      <c r="K16" s="1"/>
    </row>
    <row r="17" spans="1:11" ht="19.5" thickBot="1" x14ac:dyDescent="0.3">
      <c r="A17" s="1"/>
      <c r="B17" s="26"/>
      <c r="C17" s="27"/>
      <c r="D17" s="1"/>
      <c r="E17" s="1"/>
      <c r="F17" s="1"/>
      <c r="G17" s="1"/>
      <c r="H17" s="1"/>
      <c r="I17" s="1"/>
      <c r="J17" s="1"/>
      <c r="K17" s="1"/>
    </row>
    <row r="18" spans="1:11" ht="15.75" thickBot="1" x14ac:dyDescent="0.3">
      <c r="A18" s="1"/>
      <c r="B18" s="1"/>
      <c r="C18" s="1"/>
      <c r="D18" s="1"/>
      <c r="E18" s="1"/>
      <c r="F18" s="1"/>
      <c r="G18" s="1"/>
      <c r="H18" s="1"/>
      <c r="I18" s="1"/>
      <c r="J18" s="1"/>
      <c r="K18" s="1"/>
    </row>
    <row r="19" spans="1:11" s="77" customFormat="1" ht="19.5" thickBot="1" x14ac:dyDescent="0.35">
      <c r="A19" s="1"/>
      <c r="B19" s="11" t="s">
        <v>34</v>
      </c>
      <c r="C19" s="16"/>
      <c r="D19" s="76"/>
      <c r="E19" s="76"/>
      <c r="F19" s="76"/>
      <c r="G19" s="76"/>
      <c r="H19" s="76"/>
      <c r="I19" s="76"/>
      <c r="J19" s="76"/>
      <c r="K19" s="76"/>
    </row>
    <row r="20" spans="1:11" ht="33" customHeight="1" thickBot="1" x14ac:dyDescent="0.3">
      <c r="A20" s="1"/>
      <c r="B20" s="80" t="s">
        <v>12</v>
      </c>
      <c r="C20" s="79" t="s">
        <v>29</v>
      </c>
      <c r="D20" s="1"/>
      <c r="E20" s="1"/>
      <c r="F20" s="1"/>
      <c r="G20" s="1"/>
      <c r="H20" s="1"/>
      <c r="I20" s="1"/>
      <c r="J20" s="1"/>
      <c r="K20" s="1"/>
    </row>
    <row r="21" spans="1:11" ht="18.75" x14ac:dyDescent="0.25">
      <c r="A21" s="1"/>
      <c r="B21" s="28"/>
      <c r="C21" s="29"/>
      <c r="D21" s="1"/>
      <c r="E21" s="1"/>
      <c r="F21" s="1"/>
      <c r="G21" s="1"/>
      <c r="H21" s="1"/>
      <c r="I21" s="1"/>
      <c r="J21" s="1"/>
      <c r="K21" s="1"/>
    </row>
    <row r="22" spans="1:11" ht="18.75" x14ac:dyDescent="0.25">
      <c r="A22" s="1"/>
      <c r="B22" s="24"/>
      <c r="C22" s="25"/>
      <c r="D22" s="1"/>
      <c r="E22" s="1"/>
      <c r="F22" s="1"/>
      <c r="G22" s="1"/>
      <c r="H22" s="1"/>
      <c r="I22" s="1"/>
      <c r="J22" s="1"/>
      <c r="K22" s="1"/>
    </row>
    <row r="23" spans="1:11" ht="18.75" x14ac:dyDescent="0.25">
      <c r="A23" s="1"/>
      <c r="B23" s="24"/>
      <c r="C23" s="25"/>
      <c r="D23" s="1"/>
      <c r="E23" s="1"/>
      <c r="F23" s="1"/>
      <c r="G23" s="1"/>
      <c r="H23" s="1"/>
      <c r="I23" s="1"/>
      <c r="J23" s="1"/>
      <c r="K23" s="1"/>
    </row>
    <row r="24" spans="1:11" ht="18.75" x14ac:dyDescent="0.25">
      <c r="A24" s="1"/>
      <c r="B24" s="24"/>
      <c r="C24" s="25"/>
      <c r="D24" s="1"/>
      <c r="E24" s="1"/>
      <c r="F24" s="1"/>
      <c r="G24" s="1"/>
      <c r="H24" s="1"/>
      <c r="I24" s="1"/>
      <c r="J24" s="1"/>
      <c r="K24" s="1"/>
    </row>
    <row r="25" spans="1:11" ht="18.75" x14ac:dyDescent="0.25">
      <c r="A25" s="1"/>
      <c r="B25" s="24"/>
      <c r="C25" s="25"/>
      <c r="D25" s="1"/>
      <c r="E25" s="1"/>
      <c r="F25" s="1"/>
      <c r="G25" s="1"/>
      <c r="H25" s="1"/>
      <c r="I25" s="1"/>
      <c r="J25" s="1"/>
      <c r="K25" s="1"/>
    </row>
    <row r="26" spans="1:11" ht="18.75" x14ac:dyDescent="0.25">
      <c r="A26" s="1"/>
      <c r="B26" s="24"/>
      <c r="C26" s="25"/>
      <c r="D26" s="1"/>
      <c r="E26" s="1"/>
      <c r="F26" s="1"/>
      <c r="G26" s="1"/>
      <c r="H26" s="1"/>
      <c r="I26" s="1"/>
      <c r="J26" s="1"/>
      <c r="K26" s="1"/>
    </row>
    <row r="27" spans="1:11" ht="19.5" thickBot="1" x14ac:dyDescent="0.3">
      <c r="A27" s="1"/>
      <c r="B27" s="26"/>
      <c r="C27" s="27"/>
      <c r="D27" s="1"/>
      <c r="E27" s="1"/>
      <c r="F27" s="1"/>
      <c r="G27" s="1"/>
      <c r="H27" s="1"/>
      <c r="I27" s="1"/>
      <c r="J27" s="1"/>
      <c r="K27" s="1"/>
    </row>
    <row r="28" spans="1:11" ht="15.75" thickBot="1" x14ac:dyDescent="0.3">
      <c r="A28" s="1"/>
      <c r="B28" s="1"/>
      <c r="C28" s="1"/>
      <c r="D28" s="1"/>
      <c r="E28" s="1"/>
      <c r="F28" s="1"/>
      <c r="G28" s="1"/>
      <c r="H28" s="1"/>
      <c r="I28" s="1"/>
      <c r="J28" s="1"/>
      <c r="K28" s="1"/>
    </row>
    <row r="29" spans="1:11" s="77" customFormat="1" ht="19.5" thickBot="1" x14ac:dyDescent="0.35">
      <c r="A29" s="1"/>
      <c r="B29" s="11" t="s">
        <v>31</v>
      </c>
      <c r="C29" s="16"/>
      <c r="D29" s="76"/>
      <c r="E29" s="76"/>
      <c r="F29" s="76"/>
      <c r="G29" s="76"/>
      <c r="H29" s="76"/>
      <c r="I29" s="76"/>
      <c r="J29" s="76"/>
      <c r="K29" s="76"/>
    </row>
    <row r="30" spans="1:11" ht="33" customHeight="1" thickBot="1" x14ac:dyDescent="0.3">
      <c r="A30" s="1"/>
      <c r="B30" s="80" t="s">
        <v>12</v>
      </c>
      <c r="C30" s="79" t="s">
        <v>29</v>
      </c>
      <c r="D30" s="1"/>
      <c r="E30" s="1"/>
      <c r="F30" s="1"/>
      <c r="G30" s="1"/>
      <c r="H30" s="1"/>
      <c r="I30" s="1"/>
      <c r="J30" s="1"/>
      <c r="K30" s="1"/>
    </row>
    <row r="31" spans="1:11" ht="18.75" x14ac:dyDescent="0.25">
      <c r="A31" s="1"/>
      <c r="B31" s="28"/>
      <c r="C31" s="29"/>
      <c r="D31" s="1"/>
      <c r="E31" s="1"/>
      <c r="F31" s="1"/>
      <c r="G31" s="1"/>
      <c r="H31" s="1"/>
      <c r="I31" s="1"/>
      <c r="J31" s="1"/>
      <c r="K31" s="1"/>
    </row>
    <row r="32" spans="1:11" ht="18.75" x14ac:dyDescent="0.25">
      <c r="A32" s="1"/>
      <c r="B32" s="24"/>
      <c r="C32" s="25"/>
      <c r="D32" s="1"/>
      <c r="E32" s="1"/>
      <c r="F32" s="1"/>
      <c r="G32" s="1"/>
      <c r="H32" s="1"/>
      <c r="I32" s="1"/>
      <c r="J32" s="1"/>
      <c r="K32" s="1"/>
    </row>
    <row r="33" spans="1:11" ht="18.75" x14ac:dyDescent="0.25">
      <c r="A33" s="1"/>
      <c r="B33" s="24"/>
      <c r="C33" s="25"/>
      <c r="D33" s="1"/>
      <c r="E33" s="1"/>
      <c r="F33" s="1"/>
      <c r="G33" s="1"/>
      <c r="H33" s="1"/>
      <c r="I33" s="1"/>
      <c r="J33" s="1"/>
      <c r="K33" s="1"/>
    </row>
    <row r="34" spans="1:11" ht="18.75" x14ac:dyDescent="0.25">
      <c r="A34" s="1"/>
      <c r="B34" s="24"/>
      <c r="C34" s="25"/>
      <c r="D34" s="1"/>
      <c r="E34" s="1"/>
      <c r="F34" s="1"/>
      <c r="G34" s="1"/>
      <c r="H34" s="1"/>
      <c r="I34" s="1"/>
      <c r="J34" s="1"/>
      <c r="K34" s="1"/>
    </row>
    <row r="35" spans="1:11" ht="18.75" x14ac:dyDescent="0.25">
      <c r="A35" s="1"/>
      <c r="B35" s="24"/>
      <c r="C35" s="25"/>
      <c r="D35" s="1"/>
      <c r="E35" s="1"/>
      <c r="F35" s="1"/>
      <c r="G35" s="1"/>
      <c r="H35" s="1"/>
      <c r="I35" s="1"/>
      <c r="J35" s="1"/>
      <c r="K35" s="1"/>
    </row>
    <row r="36" spans="1:11" ht="18.75" x14ac:dyDescent="0.25">
      <c r="A36" s="1"/>
      <c r="B36" s="24"/>
      <c r="C36" s="25"/>
      <c r="D36" s="1"/>
      <c r="E36" s="1"/>
      <c r="F36" s="1"/>
      <c r="G36" s="1"/>
      <c r="H36" s="1"/>
      <c r="I36" s="1"/>
      <c r="J36" s="1"/>
      <c r="K36" s="1"/>
    </row>
    <row r="37" spans="1:11" ht="19.5" thickBot="1" x14ac:dyDescent="0.3">
      <c r="A37" s="1"/>
      <c r="B37" s="26"/>
      <c r="C37" s="27"/>
      <c r="D37" s="1"/>
      <c r="E37" s="1"/>
      <c r="F37" s="1"/>
      <c r="G37" s="1"/>
      <c r="H37" s="1"/>
      <c r="I37" s="1"/>
      <c r="J37" s="1"/>
      <c r="K37" s="1"/>
    </row>
    <row r="38" spans="1:11" x14ac:dyDescent="0.25">
      <c r="D38" s="1"/>
      <c r="E38" s="1"/>
      <c r="F38" s="1"/>
      <c r="G38" s="1"/>
      <c r="H38" s="1"/>
      <c r="I38" s="1"/>
      <c r="J38" s="1"/>
      <c r="K38" s="1"/>
    </row>
    <row r="39" spans="1:11" x14ac:dyDescent="0.25">
      <c r="D39" s="1"/>
      <c r="E39" s="1"/>
      <c r="F39" s="1"/>
      <c r="G39" s="1"/>
      <c r="H39" s="1"/>
      <c r="I39" s="1"/>
      <c r="J39" s="1"/>
      <c r="K39" s="1"/>
    </row>
    <row r="40" spans="1:11" x14ac:dyDescent="0.25">
      <c r="D40" s="1"/>
      <c r="E40" s="1"/>
      <c r="F40" s="1"/>
      <c r="G40" s="1"/>
      <c r="H40" s="1"/>
      <c r="I40" s="1"/>
      <c r="J40" s="1"/>
      <c r="K40" s="1"/>
    </row>
  </sheetData>
  <sheetProtection algorithmName="SHA-512" hashValue="PFyCrRZcT/w2+IuzcGEawnQL88OgzJgWbhduWmiYM6DGJAcKZLAo7Dj1rYTM9G0y2ufKsC6oTYX9xjmjIU3MhA==" saltValue="skxXBd46siTKFzAMhj0EEw==" spinCount="100000" sheet="1" objects="1" scenarios="1"/>
  <conditionalFormatting sqref="B11:B17">
    <cfRule type="expression" dxfId="57" priority="15">
      <formula>$M11&gt;1</formula>
    </cfRule>
  </conditionalFormatting>
  <conditionalFormatting sqref="B21:B27">
    <cfRule type="expression" dxfId="56" priority="10">
      <formula>$M21&gt;1</formula>
    </cfRule>
  </conditionalFormatting>
  <conditionalFormatting sqref="B31:B37">
    <cfRule type="expression" dxfId="55" priority="5">
      <formula>$M31&gt;1</formula>
    </cfRule>
  </conditionalFormatting>
  <conditionalFormatting sqref="B11:C17">
    <cfRule type="containsBlanks" dxfId="53" priority="13">
      <formula>LEN(TRIM(B11))=0</formula>
    </cfRule>
  </conditionalFormatting>
  <conditionalFormatting sqref="B21:C27">
    <cfRule type="containsBlanks" dxfId="52" priority="6">
      <formula>LEN(TRIM(B21))=0</formula>
    </cfRule>
    <cfRule type="expression" dxfId="51" priority="7" stopIfTrue="1">
      <formula>$F21=1</formula>
    </cfRule>
  </conditionalFormatting>
  <conditionalFormatting sqref="B31:C37">
    <cfRule type="containsBlanks" dxfId="50" priority="1">
      <formula>LEN(TRIM(B31))=0</formula>
    </cfRule>
    <cfRule type="expression" dxfId="49" priority="2" stopIfTrue="1">
      <formula>$F31=1</formula>
    </cfRule>
  </conditionalFormatting>
  <conditionalFormatting sqref="C2:C5">
    <cfRule type="containsBlanks" dxfId="48" priority="16">
      <formula>LEN(TRIM(C2))=0</formula>
    </cfRule>
  </conditionalFormatting>
  <conditionalFormatting sqref="C11:C14 B11:B17 C16:C17">
    <cfRule type="expression" dxfId="47" priority="14" stopIfTrue="1">
      <formula>$F11=1</formula>
    </cfRule>
  </conditionalFormatting>
  <conditionalFormatting sqref="C15">
    <cfRule type="expression" dxfId="46" priority="166" stopIfTrue="1">
      <formula>$F14=1</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33" stopIfTrue="1" id="{E8F46036-2F88-4C3E-BA6F-D7B63725DAA1}">
            <xm:f>#REF!='0. INSTRUCCIONES'!#REF!</xm:f>
            <x14:dxf>
              <fill>
                <patternFill>
                  <bgColor rgb="FFFF0000"/>
                </patternFill>
              </fill>
            </x14:dxf>
          </x14:cfRule>
          <xm:sqref>B9:C10 B19:C20 B29:C30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2CDD169-F9B4-4932-A14F-E98D54A33343}">
          <x14:formula1>
            <xm:f>'2. DETALLE PRESUPUESTO'!$B$6:$B$12</xm:f>
          </x14:formula1>
          <xm:sqref>B11:B17</xm:sqref>
        </x14:dataValidation>
        <x14:dataValidation type="list" allowBlank="1" showInputMessage="1" showErrorMessage="1" xr:uid="{77A1CA59-614A-4047-B8B5-F87E95E5F407}">
          <x14:formula1>
            <xm:f>'2. DETALLE PRESUPUESTO'!$B$28:$B$34</xm:f>
          </x14:formula1>
          <xm:sqref>B31:B37</xm:sqref>
        </x14:dataValidation>
        <x14:dataValidation type="list" allowBlank="1" showInputMessage="1" showErrorMessage="1" xr:uid="{615F1BC7-CC0F-4911-8DC8-B4C5A9DFEE49}">
          <x14:formula1>
            <xm:f>'2. DETALLE PRESUPUESTO'!$B$17:$B$23</xm:f>
          </x14:formula1>
          <xm:sqref>B21:B27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9E50E-42EB-4AA9-AAB2-1ACEFE44323E}">
  <sheetPr>
    <tabColor rgb="FFF8CBC8"/>
  </sheetPr>
  <dimension ref="A1:Q41"/>
  <sheetViews>
    <sheetView workbookViewId="0">
      <selection activeCell="K9" sqref="K9"/>
    </sheetView>
  </sheetViews>
  <sheetFormatPr baseColWidth="10" defaultRowHeight="15" x14ac:dyDescent="0.25"/>
  <cols>
    <col min="1" max="1" width="5.7109375" style="2" customWidth="1"/>
    <col min="2" max="2" width="37.28515625" style="2" customWidth="1"/>
    <col min="3" max="3" width="95.7109375" style="2" customWidth="1"/>
    <col min="4" max="4" width="20" style="2" customWidth="1"/>
    <col min="5" max="5" width="18.5703125" style="2" customWidth="1"/>
    <col min="6" max="16384" width="11.42578125" style="2"/>
  </cols>
  <sheetData>
    <row r="1" spans="1:17" ht="105.75" customHeight="1" x14ac:dyDescent="0.25">
      <c r="C1" s="7" t="s">
        <v>23</v>
      </c>
      <c r="D1" s="13" t="s">
        <v>42</v>
      </c>
      <c r="E1" s="12"/>
      <c r="F1" s="1"/>
      <c r="G1" s="1"/>
      <c r="H1" s="1"/>
      <c r="I1" s="1"/>
      <c r="J1" s="1"/>
      <c r="K1" s="1"/>
      <c r="L1" s="1"/>
      <c r="M1" s="1"/>
      <c r="N1" s="1"/>
      <c r="O1" s="1"/>
      <c r="P1" s="1"/>
      <c r="Q1" s="1"/>
    </row>
    <row r="2" spans="1:17" ht="29.25" customHeight="1" x14ac:dyDescent="0.25">
      <c r="A2" s="1"/>
      <c r="B2" s="72" t="s">
        <v>27</v>
      </c>
      <c r="C2" s="32"/>
      <c r="D2" s="1"/>
      <c r="E2" s="1"/>
      <c r="F2" s="1"/>
      <c r="G2" s="1"/>
      <c r="H2" s="1"/>
      <c r="I2" s="1"/>
      <c r="J2" s="1"/>
      <c r="K2" s="1"/>
    </row>
    <row r="3" spans="1:17" ht="57.75" customHeight="1" x14ac:dyDescent="0.25">
      <c r="A3" s="1"/>
      <c r="B3" s="72" t="s">
        <v>26</v>
      </c>
      <c r="C3" s="32"/>
      <c r="D3" s="1"/>
      <c r="E3" s="1"/>
      <c r="F3" s="1"/>
      <c r="G3" s="1"/>
      <c r="H3" s="1"/>
      <c r="I3" s="1"/>
      <c r="J3" s="1"/>
      <c r="K3" s="1"/>
    </row>
    <row r="4" spans="1:17" ht="44.25" customHeight="1" x14ac:dyDescent="0.25">
      <c r="A4" s="1"/>
      <c r="B4" s="72" t="s">
        <v>75</v>
      </c>
      <c r="C4" s="15"/>
      <c r="D4" s="1"/>
      <c r="E4" s="1"/>
      <c r="F4" s="1"/>
      <c r="G4" s="1"/>
      <c r="H4" s="1"/>
      <c r="I4" s="1"/>
      <c r="J4" s="1"/>
      <c r="K4" s="1"/>
    </row>
    <row r="5" spans="1:17" ht="44.25" customHeight="1" x14ac:dyDescent="0.25">
      <c r="A5" s="1"/>
      <c r="B5" s="72" t="s">
        <v>76</v>
      </c>
      <c r="C5" s="15"/>
      <c r="D5" s="1"/>
      <c r="E5" s="1"/>
      <c r="F5" s="1"/>
      <c r="G5" s="1"/>
      <c r="H5" s="1"/>
      <c r="I5" s="1"/>
      <c r="J5" s="1"/>
      <c r="K5" s="1"/>
    </row>
    <row r="6" spans="1:17" ht="28.5" customHeight="1" x14ac:dyDescent="0.25">
      <c r="A6" s="1"/>
      <c r="B6" s="73"/>
      <c r="D6" s="1"/>
      <c r="E6" s="1"/>
      <c r="F6" s="1"/>
      <c r="G6" s="1"/>
      <c r="H6" s="1"/>
      <c r="I6" s="1"/>
      <c r="J6" s="1"/>
      <c r="K6" s="1"/>
    </row>
    <row r="7" spans="1:17" ht="21" x14ac:dyDescent="0.35">
      <c r="A7" s="1"/>
      <c r="B7" s="74" t="s">
        <v>28</v>
      </c>
      <c r="C7" s="75"/>
      <c r="D7" s="1"/>
      <c r="E7" s="1"/>
      <c r="F7" s="1"/>
      <c r="G7" s="1"/>
      <c r="H7" s="1"/>
      <c r="I7" s="1"/>
      <c r="J7" s="1"/>
      <c r="K7" s="1"/>
    </row>
    <row r="8" spans="1:17" ht="6" customHeight="1" thickBot="1" x14ac:dyDescent="0.3">
      <c r="A8" s="1"/>
      <c r="D8" s="1"/>
      <c r="E8" s="1"/>
      <c r="F8" s="1"/>
      <c r="G8" s="1"/>
      <c r="H8" s="1"/>
      <c r="I8" s="1"/>
      <c r="J8" s="1"/>
      <c r="K8" s="1"/>
    </row>
    <row r="9" spans="1:17" s="77" customFormat="1" ht="19.5" thickBot="1" x14ac:dyDescent="0.35">
      <c r="A9" s="1"/>
      <c r="B9" s="11" t="s">
        <v>6</v>
      </c>
      <c r="C9" s="16"/>
      <c r="D9" s="76"/>
      <c r="E9" s="76"/>
      <c r="F9" s="76"/>
      <c r="G9" s="76"/>
      <c r="H9" s="76"/>
      <c r="I9" s="76"/>
      <c r="J9" s="76"/>
      <c r="K9" s="76"/>
    </row>
    <row r="10" spans="1:17" ht="33" customHeight="1" thickBot="1" x14ac:dyDescent="0.3">
      <c r="A10" s="1"/>
      <c r="B10" s="80" t="s">
        <v>4</v>
      </c>
      <c r="C10" s="79" t="s">
        <v>30</v>
      </c>
      <c r="D10" s="1"/>
      <c r="E10" s="1"/>
      <c r="F10" s="1"/>
      <c r="G10" s="1"/>
      <c r="H10" s="1"/>
      <c r="I10" s="1"/>
      <c r="J10" s="1"/>
      <c r="K10" s="1"/>
    </row>
    <row r="11" spans="1:17" ht="18.75" x14ac:dyDescent="0.25">
      <c r="A11" s="1"/>
      <c r="B11" s="28"/>
      <c r="C11" s="29"/>
      <c r="D11" s="1"/>
      <c r="E11" s="1"/>
      <c r="F11" s="1"/>
      <c r="G11" s="1"/>
      <c r="H11" s="1"/>
      <c r="I11" s="1"/>
      <c r="J11" s="1"/>
      <c r="K11" s="1"/>
    </row>
    <row r="12" spans="1:17" ht="18.75" x14ac:dyDescent="0.25">
      <c r="A12" s="1"/>
      <c r="B12" s="24"/>
      <c r="C12" s="25"/>
      <c r="D12" s="1"/>
      <c r="E12" s="1"/>
      <c r="F12" s="1"/>
      <c r="G12" s="1"/>
      <c r="H12" s="1"/>
      <c r="I12" s="1"/>
      <c r="J12" s="1"/>
      <c r="K12" s="1"/>
    </row>
    <row r="13" spans="1:17" ht="18.75" x14ac:dyDescent="0.25">
      <c r="A13" s="1"/>
      <c r="B13" s="24"/>
      <c r="C13" s="25"/>
      <c r="D13" s="1"/>
      <c r="E13" s="1"/>
      <c r="F13" s="1"/>
      <c r="G13" s="1"/>
      <c r="H13" s="1"/>
      <c r="I13" s="1"/>
      <c r="J13" s="1"/>
      <c r="K13" s="1"/>
    </row>
    <row r="14" spans="1:17" ht="18.75" x14ac:dyDescent="0.25">
      <c r="A14" s="1"/>
      <c r="B14" s="24"/>
      <c r="C14" s="25"/>
      <c r="D14" s="1"/>
      <c r="E14" s="1"/>
      <c r="F14" s="1"/>
      <c r="G14" s="1"/>
      <c r="H14" s="1"/>
      <c r="I14" s="1"/>
      <c r="J14" s="1"/>
      <c r="K14" s="1"/>
    </row>
    <row r="15" spans="1:17" ht="18.75" x14ac:dyDescent="0.25">
      <c r="A15" s="1"/>
      <c r="B15" s="24"/>
      <c r="C15" s="25"/>
      <c r="D15" s="1"/>
      <c r="E15" s="1"/>
      <c r="F15" s="1"/>
      <c r="G15" s="1"/>
      <c r="H15" s="1"/>
      <c r="I15" s="1"/>
      <c r="J15" s="1"/>
      <c r="K15" s="1"/>
    </row>
    <row r="16" spans="1:17" ht="18.75" x14ac:dyDescent="0.25">
      <c r="A16" s="1"/>
      <c r="B16" s="24"/>
      <c r="C16" s="25"/>
      <c r="D16" s="1"/>
      <c r="E16" s="1"/>
      <c r="F16" s="1"/>
      <c r="G16" s="1"/>
      <c r="H16" s="1"/>
      <c r="I16" s="1"/>
      <c r="J16" s="1"/>
      <c r="K16" s="1"/>
    </row>
    <row r="17" spans="1:11" ht="19.5" thickBot="1" x14ac:dyDescent="0.3">
      <c r="A17" s="1"/>
      <c r="B17" s="26"/>
      <c r="C17" s="27"/>
      <c r="D17" s="1"/>
      <c r="E17" s="1"/>
      <c r="F17" s="1"/>
      <c r="G17" s="1"/>
      <c r="H17" s="1"/>
      <c r="I17" s="1"/>
      <c r="J17" s="1"/>
      <c r="K17" s="1"/>
    </row>
    <row r="18" spans="1:11" ht="15.75" thickBot="1" x14ac:dyDescent="0.3">
      <c r="A18" s="1"/>
      <c r="B18" s="1"/>
      <c r="C18" s="1"/>
      <c r="D18" s="1"/>
      <c r="E18" s="1"/>
      <c r="F18" s="1"/>
      <c r="G18" s="1"/>
      <c r="H18" s="1"/>
      <c r="I18" s="1"/>
      <c r="J18" s="1"/>
      <c r="K18" s="1"/>
    </row>
    <row r="19" spans="1:11" s="77" customFormat="1" ht="19.5" thickBot="1" x14ac:dyDescent="0.35">
      <c r="A19" s="1"/>
      <c r="B19" s="11" t="s">
        <v>34</v>
      </c>
      <c r="C19" s="16"/>
      <c r="D19" s="76"/>
      <c r="E19" s="76"/>
      <c r="F19" s="76"/>
      <c r="G19" s="76"/>
      <c r="H19" s="76"/>
      <c r="I19" s="76"/>
      <c r="J19" s="76"/>
      <c r="K19" s="76"/>
    </row>
    <row r="20" spans="1:11" ht="33" customHeight="1" thickBot="1" x14ac:dyDescent="0.3">
      <c r="A20" s="1"/>
      <c r="B20" s="80" t="s">
        <v>12</v>
      </c>
      <c r="C20" s="79" t="s">
        <v>29</v>
      </c>
      <c r="D20" s="1"/>
      <c r="E20" s="1"/>
      <c r="F20" s="1"/>
      <c r="G20" s="1"/>
      <c r="H20" s="1"/>
      <c r="I20" s="1"/>
      <c r="J20" s="1"/>
      <c r="K20" s="1"/>
    </row>
    <row r="21" spans="1:11" ht="18.75" x14ac:dyDescent="0.25">
      <c r="A21" s="1"/>
      <c r="B21" s="28"/>
      <c r="C21" s="29"/>
      <c r="D21" s="1"/>
      <c r="E21" s="1"/>
      <c r="F21" s="1"/>
      <c r="G21" s="1"/>
      <c r="H21" s="1"/>
      <c r="I21" s="1"/>
      <c r="J21" s="1"/>
      <c r="K21" s="1"/>
    </row>
    <row r="22" spans="1:11" ht="18.75" x14ac:dyDescent="0.25">
      <c r="A22" s="1"/>
      <c r="B22" s="24"/>
      <c r="C22" s="25"/>
      <c r="D22" s="1"/>
      <c r="E22" s="1"/>
      <c r="F22" s="1"/>
      <c r="G22" s="1"/>
      <c r="H22" s="1"/>
      <c r="I22" s="1"/>
      <c r="J22" s="1"/>
      <c r="K22" s="1"/>
    </row>
    <row r="23" spans="1:11" ht="18.75" x14ac:dyDescent="0.25">
      <c r="A23" s="1"/>
      <c r="B23" s="24"/>
      <c r="C23" s="25"/>
      <c r="D23" s="1"/>
      <c r="E23" s="1"/>
      <c r="F23" s="1"/>
      <c r="G23" s="1"/>
      <c r="H23" s="1"/>
      <c r="I23" s="1"/>
      <c r="J23" s="1"/>
      <c r="K23" s="1"/>
    </row>
    <row r="24" spans="1:11" ht="18.75" x14ac:dyDescent="0.25">
      <c r="A24" s="1"/>
      <c r="B24" s="24"/>
      <c r="C24" s="25"/>
      <c r="D24" s="1"/>
      <c r="E24" s="1"/>
      <c r="F24" s="1"/>
      <c r="G24" s="1"/>
      <c r="H24" s="1"/>
      <c r="I24" s="1"/>
      <c r="J24" s="1"/>
      <c r="K24" s="1"/>
    </row>
    <row r="25" spans="1:11" ht="18.75" x14ac:dyDescent="0.25">
      <c r="A25" s="1"/>
      <c r="B25" s="24"/>
      <c r="C25" s="25"/>
      <c r="D25" s="1"/>
      <c r="E25" s="1"/>
      <c r="F25" s="1"/>
      <c r="G25" s="1"/>
      <c r="H25" s="1"/>
      <c r="I25" s="1"/>
      <c r="J25" s="1"/>
      <c r="K25" s="1"/>
    </row>
    <row r="26" spans="1:11" ht="18.75" x14ac:dyDescent="0.25">
      <c r="A26" s="1"/>
      <c r="B26" s="24"/>
      <c r="C26" s="25"/>
      <c r="D26" s="1"/>
      <c r="E26" s="1"/>
      <c r="F26" s="1"/>
      <c r="G26" s="1"/>
      <c r="H26" s="1"/>
      <c r="I26" s="1"/>
      <c r="J26" s="1"/>
      <c r="K26" s="1"/>
    </row>
    <row r="27" spans="1:11" ht="19.5" thickBot="1" x14ac:dyDescent="0.3">
      <c r="A27" s="1"/>
      <c r="B27" s="26"/>
      <c r="C27" s="27"/>
      <c r="D27" s="1"/>
      <c r="E27" s="1"/>
      <c r="F27" s="1"/>
      <c r="G27" s="1"/>
      <c r="H27" s="1"/>
      <c r="I27" s="1"/>
      <c r="J27" s="1"/>
      <c r="K27" s="1"/>
    </row>
    <row r="28" spans="1:11" ht="15.75" thickBot="1" x14ac:dyDescent="0.3">
      <c r="A28" s="1"/>
      <c r="B28" s="1"/>
      <c r="C28" s="1"/>
      <c r="D28" s="1"/>
      <c r="E28" s="1"/>
      <c r="F28" s="1"/>
      <c r="G28" s="1"/>
      <c r="H28" s="1"/>
      <c r="I28" s="1"/>
      <c r="J28" s="1"/>
      <c r="K28" s="1"/>
    </row>
    <row r="29" spans="1:11" s="77" customFormat="1" ht="19.5" thickBot="1" x14ac:dyDescent="0.35">
      <c r="A29" s="1"/>
      <c r="B29" s="30" t="s">
        <v>31</v>
      </c>
      <c r="C29" s="31"/>
      <c r="D29" s="76"/>
      <c r="E29" s="76"/>
      <c r="F29" s="76"/>
      <c r="G29" s="76"/>
      <c r="H29" s="76"/>
      <c r="I29" s="76"/>
      <c r="J29" s="76"/>
      <c r="K29" s="76"/>
    </row>
    <row r="30" spans="1:11" ht="33" customHeight="1" x14ac:dyDescent="0.25">
      <c r="A30" s="1"/>
      <c r="B30" s="81" t="s">
        <v>12</v>
      </c>
      <c r="C30" s="82" t="s">
        <v>29</v>
      </c>
      <c r="D30" s="1"/>
      <c r="E30" s="1"/>
      <c r="F30" s="1"/>
      <c r="G30" s="1"/>
      <c r="H30" s="1"/>
      <c r="I30" s="1"/>
      <c r="J30" s="1"/>
      <c r="K30" s="1"/>
    </row>
    <row r="31" spans="1:11" ht="18.75" x14ac:dyDescent="0.25">
      <c r="A31" s="1"/>
      <c r="B31" s="24"/>
      <c r="C31" s="25"/>
      <c r="D31" s="1"/>
      <c r="E31" s="1"/>
      <c r="F31" s="1"/>
      <c r="G31" s="1"/>
      <c r="H31" s="1"/>
      <c r="I31" s="1"/>
      <c r="J31" s="1"/>
      <c r="K31" s="1"/>
    </row>
    <row r="32" spans="1:11" ht="18.75" x14ac:dyDescent="0.25">
      <c r="A32" s="1"/>
      <c r="B32" s="24"/>
      <c r="C32" s="25"/>
      <c r="D32" s="1"/>
      <c r="E32" s="1"/>
      <c r="F32" s="1"/>
      <c r="G32" s="1"/>
      <c r="H32" s="1"/>
      <c r="I32" s="1"/>
      <c r="J32" s="1"/>
      <c r="K32" s="1"/>
    </row>
    <row r="33" spans="1:11" ht="18.75" x14ac:dyDescent="0.25">
      <c r="A33" s="1"/>
      <c r="B33" s="24"/>
      <c r="C33" s="25"/>
      <c r="D33" s="1"/>
      <c r="E33" s="1"/>
      <c r="F33" s="1"/>
      <c r="G33" s="1"/>
      <c r="H33" s="1"/>
      <c r="I33" s="1"/>
      <c r="J33" s="1"/>
      <c r="K33" s="1"/>
    </row>
    <row r="34" spans="1:11" ht="18.75" x14ac:dyDescent="0.25">
      <c r="A34" s="1"/>
      <c r="B34" s="24"/>
      <c r="C34" s="25"/>
      <c r="D34" s="1"/>
      <c r="E34" s="1"/>
      <c r="F34" s="1"/>
      <c r="G34" s="1"/>
      <c r="H34" s="1"/>
      <c r="I34" s="1"/>
      <c r="J34" s="1"/>
      <c r="K34" s="1"/>
    </row>
    <row r="35" spans="1:11" ht="18.75" x14ac:dyDescent="0.25">
      <c r="A35" s="1"/>
      <c r="B35" s="24"/>
      <c r="C35" s="25"/>
      <c r="D35" s="1"/>
      <c r="E35" s="1"/>
      <c r="F35" s="1"/>
      <c r="G35" s="1"/>
      <c r="H35" s="1"/>
      <c r="I35" s="1"/>
      <c r="J35" s="1"/>
      <c r="K35" s="1"/>
    </row>
    <row r="36" spans="1:11" ht="18.75" x14ac:dyDescent="0.25">
      <c r="A36" s="1"/>
      <c r="B36" s="24"/>
      <c r="C36" s="25"/>
      <c r="D36" s="1"/>
      <c r="E36" s="1"/>
      <c r="F36" s="1"/>
      <c r="G36" s="1"/>
      <c r="H36" s="1"/>
      <c r="I36" s="1"/>
      <c r="J36" s="1"/>
      <c r="K36" s="1"/>
    </row>
    <row r="37" spans="1:11" ht="19.5" thickBot="1" x14ac:dyDescent="0.3">
      <c r="A37" s="1"/>
      <c r="B37" s="26"/>
      <c r="C37" s="27"/>
      <c r="D37" s="1"/>
      <c r="E37" s="1"/>
      <c r="F37" s="1"/>
      <c r="G37" s="1"/>
      <c r="H37" s="1"/>
      <c r="I37" s="1"/>
      <c r="J37" s="1"/>
      <c r="K37" s="1"/>
    </row>
    <row r="38" spans="1:11" x14ac:dyDescent="0.25">
      <c r="D38" s="1"/>
      <c r="E38" s="1"/>
      <c r="F38" s="1"/>
      <c r="G38" s="1"/>
      <c r="H38" s="1"/>
      <c r="I38" s="1"/>
      <c r="J38" s="1"/>
      <c r="K38" s="1"/>
    </row>
    <row r="39" spans="1:11" x14ac:dyDescent="0.25">
      <c r="D39" s="1"/>
      <c r="E39" s="1"/>
      <c r="F39" s="1"/>
      <c r="G39" s="1"/>
      <c r="H39" s="1"/>
      <c r="I39" s="1"/>
      <c r="J39" s="1"/>
      <c r="K39" s="1"/>
    </row>
    <row r="40" spans="1:11" x14ac:dyDescent="0.25">
      <c r="D40" s="1"/>
      <c r="E40" s="1"/>
      <c r="F40" s="1"/>
      <c r="G40" s="1"/>
      <c r="H40" s="1"/>
      <c r="I40" s="1"/>
      <c r="J40" s="1"/>
      <c r="K40" s="1"/>
    </row>
    <row r="41" spans="1:11" x14ac:dyDescent="0.25">
      <c r="D41" s="1"/>
      <c r="E41" s="1"/>
      <c r="F41" s="1"/>
      <c r="G41" s="1"/>
      <c r="H41" s="1"/>
      <c r="I41" s="1"/>
      <c r="J41" s="1"/>
      <c r="K41" s="1"/>
    </row>
  </sheetData>
  <sheetProtection algorithmName="SHA-512" hashValue="ai6nZk8E5qd7cfmp40w3B0tFYLdlyAo0d2QMl4JLx2eaxP/kEXxNUXjUY7x+t6sSpwgSwQFUJd4rqSoOXMKInQ==" saltValue="plHSJEtUXhEAlnfhJ3QpZw==" spinCount="100000" sheet="1" objects="1" scenarios="1"/>
  <conditionalFormatting sqref="B11:B17">
    <cfRule type="expression" dxfId="45" priority="15">
      <formula>$M11&gt;1</formula>
    </cfRule>
  </conditionalFormatting>
  <conditionalFormatting sqref="B21:B27">
    <cfRule type="expression" dxfId="44" priority="10">
      <formula>$M21&gt;1</formula>
    </cfRule>
  </conditionalFormatting>
  <conditionalFormatting sqref="B31:B37">
    <cfRule type="expression" dxfId="43" priority="5">
      <formula>$M31&gt;1</formula>
    </cfRule>
  </conditionalFormatting>
  <conditionalFormatting sqref="B11:C17">
    <cfRule type="containsBlanks" dxfId="41" priority="11">
      <formula>LEN(TRIM(B11))=0</formula>
    </cfRule>
    <cfRule type="expression" dxfId="40" priority="12" stopIfTrue="1">
      <formula>$F11=1</formula>
    </cfRule>
  </conditionalFormatting>
  <conditionalFormatting sqref="B21:C27">
    <cfRule type="containsBlanks" dxfId="39" priority="6">
      <formula>LEN(TRIM(B21))=0</formula>
    </cfRule>
    <cfRule type="expression" dxfId="38" priority="7" stopIfTrue="1">
      <formula>$F21=1</formula>
    </cfRule>
  </conditionalFormatting>
  <conditionalFormatting sqref="B31:C37">
    <cfRule type="containsBlanks" dxfId="37" priority="1">
      <formula>LEN(TRIM(B31))=0</formula>
    </cfRule>
    <cfRule type="expression" dxfId="36" priority="2" stopIfTrue="1">
      <formula>$F31=1</formula>
    </cfRule>
  </conditionalFormatting>
  <conditionalFormatting sqref="C2:C5">
    <cfRule type="containsBlanks" dxfId="35" priority="16">
      <formula>LEN(TRIM(C2))=0</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43" stopIfTrue="1" id="{3F322B4C-5EC0-4C41-9A98-F1F52DEE6806}">
            <xm:f>#REF!='0. INSTRUCCIONES'!#REF!</xm:f>
            <x14:dxf>
              <fill>
                <patternFill>
                  <bgColor rgb="FFFF0000"/>
                </patternFill>
              </fill>
            </x14:dxf>
          </x14:cfRule>
          <xm:sqref>B9:C10 B19:C20 B29:C30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58B9E24-A194-4EEB-864A-EB8BCFD9E258}">
          <x14:formula1>
            <xm:f>'2. DETALLE PRESUPUESTO'!$B$28:$B$34</xm:f>
          </x14:formula1>
          <xm:sqref>B31:B37</xm:sqref>
        </x14:dataValidation>
        <x14:dataValidation type="list" allowBlank="1" showInputMessage="1" showErrorMessage="1" xr:uid="{AB79F3CB-DEF1-4050-8FD2-B66FA97F43D4}">
          <x14:formula1>
            <xm:f>'2. DETALLE PRESUPUESTO'!$B$6:$B$12</xm:f>
          </x14:formula1>
          <xm:sqref>B11:B17</xm:sqref>
        </x14:dataValidation>
        <x14:dataValidation type="list" allowBlank="1" showInputMessage="1" showErrorMessage="1" xr:uid="{FFA6D2AA-04F1-43FA-BEE3-7D896AA54325}">
          <x14:formula1>
            <xm:f>'2. DETALLE PRESUPUESTO'!$B$17:$B$23</xm:f>
          </x14:formula1>
          <xm:sqref>B21:B27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52373-4010-4D34-A563-9CDC089F0C3B}">
  <sheetPr>
    <tabColor rgb="FFF8CBC8"/>
  </sheetPr>
  <dimension ref="A1:Q38"/>
  <sheetViews>
    <sheetView workbookViewId="0">
      <selection activeCell="H14" sqref="H14"/>
    </sheetView>
  </sheetViews>
  <sheetFormatPr baseColWidth="10" defaultRowHeight="15" x14ac:dyDescent="0.25"/>
  <cols>
    <col min="1" max="1" width="5.7109375" style="2" customWidth="1"/>
    <col min="2" max="2" width="37.28515625" style="2" customWidth="1"/>
    <col min="3" max="3" width="95.7109375" style="2" customWidth="1"/>
    <col min="4" max="4" width="20" style="2" customWidth="1"/>
    <col min="5" max="5" width="15.85546875" style="2" customWidth="1"/>
    <col min="6" max="16384" width="11.42578125" style="2"/>
  </cols>
  <sheetData>
    <row r="1" spans="1:17" ht="102.75" customHeight="1" x14ac:dyDescent="0.25">
      <c r="C1" s="7" t="s">
        <v>40</v>
      </c>
      <c r="D1" s="13" t="s">
        <v>42</v>
      </c>
      <c r="E1" s="12"/>
      <c r="F1" s="1"/>
      <c r="G1" s="1"/>
      <c r="H1" s="1"/>
      <c r="I1" s="1"/>
      <c r="J1" s="1"/>
      <c r="K1" s="1"/>
      <c r="L1" s="1"/>
      <c r="M1" s="1"/>
      <c r="N1" s="1"/>
      <c r="O1" s="1"/>
      <c r="P1" s="1"/>
      <c r="Q1" s="1"/>
    </row>
    <row r="2" spans="1:17" ht="29.25" customHeight="1" x14ac:dyDescent="0.25">
      <c r="A2" s="1"/>
      <c r="B2" s="72" t="s">
        <v>27</v>
      </c>
      <c r="C2" s="32"/>
      <c r="D2" s="1"/>
      <c r="E2" s="1"/>
      <c r="F2" s="1"/>
      <c r="G2" s="1"/>
      <c r="H2" s="1"/>
      <c r="I2" s="1"/>
      <c r="J2" s="1"/>
      <c r="K2" s="1"/>
    </row>
    <row r="3" spans="1:17" ht="57.75" customHeight="1" x14ac:dyDescent="0.25">
      <c r="A3" s="1"/>
      <c r="B3" s="72" t="s">
        <v>26</v>
      </c>
      <c r="C3" s="32"/>
      <c r="D3" s="1"/>
      <c r="E3" s="1"/>
      <c r="F3" s="1"/>
      <c r="G3" s="1"/>
      <c r="H3" s="1"/>
      <c r="I3" s="1"/>
      <c r="J3" s="1"/>
      <c r="K3" s="1"/>
    </row>
    <row r="4" spans="1:17" ht="44.25" customHeight="1" x14ac:dyDescent="0.25">
      <c r="A4" s="1"/>
      <c r="B4" s="72" t="s">
        <v>75</v>
      </c>
      <c r="C4" s="15"/>
      <c r="D4" s="1"/>
      <c r="E4" s="1"/>
      <c r="F4" s="1"/>
      <c r="G4" s="1"/>
      <c r="H4" s="1"/>
      <c r="I4" s="1"/>
      <c r="J4" s="1"/>
      <c r="K4" s="1"/>
    </row>
    <row r="5" spans="1:17" ht="44.25" customHeight="1" x14ac:dyDescent="0.25">
      <c r="A5" s="1"/>
      <c r="B5" s="72" t="s">
        <v>76</v>
      </c>
      <c r="C5" s="15"/>
      <c r="D5" s="1"/>
      <c r="E5" s="1"/>
      <c r="F5" s="1"/>
      <c r="G5" s="1"/>
      <c r="H5" s="1"/>
      <c r="I5" s="1"/>
      <c r="J5" s="1"/>
      <c r="K5" s="1"/>
    </row>
    <row r="6" spans="1:17" ht="28.5" customHeight="1" x14ac:dyDescent="0.25">
      <c r="A6" s="1"/>
      <c r="B6" s="73"/>
      <c r="D6" s="1"/>
      <c r="E6" s="1"/>
      <c r="F6" s="1"/>
      <c r="G6" s="1"/>
      <c r="H6" s="1"/>
      <c r="I6" s="1"/>
      <c r="J6" s="1"/>
      <c r="K6" s="1"/>
    </row>
    <row r="7" spans="1:17" ht="21" x14ac:dyDescent="0.35">
      <c r="A7" s="1"/>
      <c r="B7" s="74" t="s">
        <v>28</v>
      </c>
      <c r="C7" s="75"/>
      <c r="D7" s="1"/>
      <c r="E7" s="1"/>
      <c r="F7" s="1"/>
      <c r="G7" s="1"/>
      <c r="H7" s="1"/>
      <c r="I7" s="1"/>
      <c r="J7" s="1"/>
      <c r="K7" s="1"/>
    </row>
    <row r="8" spans="1:17" ht="6" customHeight="1" thickBot="1" x14ac:dyDescent="0.3">
      <c r="A8" s="1"/>
      <c r="D8" s="1"/>
      <c r="E8" s="1"/>
      <c r="F8" s="1"/>
      <c r="G8" s="1"/>
      <c r="H8" s="1"/>
      <c r="I8" s="1"/>
      <c r="J8" s="1"/>
      <c r="K8" s="1"/>
    </row>
    <row r="9" spans="1:17" s="77" customFormat="1" ht="19.5" thickBot="1" x14ac:dyDescent="0.35">
      <c r="A9" s="1"/>
      <c r="B9" s="11" t="s">
        <v>6</v>
      </c>
      <c r="C9" s="16"/>
      <c r="D9" s="76"/>
      <c r="E9" s="76"/>
      <c r="F9" s="76"/>
      <c r="G9" s="76"/>
      <c r="H9" s="76"/>
      <c r="I9" s="76"/>
      <c r="J9" s="76"/>
      <c r="K9" s="76"/>
    </row>
    <row r="10" spans="1:17" ht="33" customHeight="1" thickBot="1" x14ac:dyDescent="0.3">
      <c r="A10" s="1"/>
      <c r="B10" s="80" t="s">
        <v>4</v>
      </c>
      <c r="C10" s="79" t="s">
        <v>30</v>
      </c>
      <c r="D10" s="1"/>
      <c r="E10" s="1"/>
      <c r="F10" s="1"/>
      <c r="G10" s="1"/>
      <c r="H10" s="1"/>
      <c r="I10" s="1"/>
      <c r="J10" s="1"/>
      <c r="K10" s="1"/>
    </row>
    <row r="11" spans="1:17" ht="18.75" x14ac:dyDescent="0.25">
      <c r="A11" s="1"/>
      <c r="B11" s="28"/>
      <c r="C11" s="29"/>
      <c r="D11" s="1"/>
      <c r="E11" s="1"/>
      <c r="F11" s="1"/>
      <c r="G11" s="1"/>
      <c r="H11" s="1"/>
      <c r="I11" s="1"/>
      <c r="J11" s="1"/>
      <c r="K11" s="1"/>
    </row>
    <row r="12" spans="1:17" ht="18.75" x14ac:dyDescent="0.25">
      <c r="A12" s="1"/>
      <c r="B12" s="24"/>
      <c r="C12" s="25"/>
      <c r="D12" s="1"/>
      <c r="E12" s="1"/>
      <c r="F12" s="1"/>
      <c r="G12" s="1"/>
      <c r="H12" s="1"/>
      <c r="I12" s="1"/>
      <c r="J12" s="1"/>
      <c r="K12" s="1"/>
    </row>
    <row r="13" spans="1:17" ht="18.75" x14ac:dyDescent="0.25">
      <c r="A13" s="1"/>
      <c r="B13" s="24"/>
      <c r="C13" s="25"/>
      <c r="D13" s="1"/>
      <c r="E13" s="1"/>
      <c r="F13" s="1"/>
      <c r="G13" s="1"/>
      <c r="H13" s="1"/>
      <c r="I13" s="1"/>
      <c r="J13" s="1"/>
      <c r="K13" s="1"/>
    </row>
    <row r="14" spans="1:17" ht="18.75" x14ac:dyDescent="0.25">
      <c r="A14" s="1"/>
      <c r="B14" s="24"/>
      <c r="C14" s="25"/>
      <c r="D14" s="1"/>
      <c r="E14" s="1"/>
      <c r="F14" s="1"/>
      <c r="G14" s="1"/>
      <c r="H14" s="1"/>
      <c r="I14" s="1"/>
      <c r="J14" s="1"/>
      <c r="K14" s="1"/>
    </row>
    <row r="15" spans="1:17" ht="18.75" x14ac:dyDescent="0.25">
      <c r="A15" s="1"/>
      <c r="B15" s="24"/>
      <c r="C15" s="25"/>
      <c r="D15" s="1"/>
      <c r="E15" s="1"/>
      <c r="F15" s="1"/>
      <c r="G15" s="1"/>
      <c r="H15" s="1"/>
      <c r="I15" s="1"/>
      <c r="J15" s="1"/>
      <c r="K15" s="1"/>
    </row>
    <row r="16" spans="1:17" ht="18.75" x14ac:dyDescent="0.25">
      <c r="A16" s="1"/>
      <c r="B16" s="24"/>
      <c r="C16" s="25"/>
      <c r="D16" s="1"/>
      <c r="E16" s="1"/>
      <c r="F16" s="1"/>
      <c r="G16" s="1"/>
      <c r="H16" s="1"/>
      <c r="I16" s="1"/>
      <c r="J16" s="1"/>
      <c r="K16" s="1"/>
    </row>
    <row r="17" spans="1:11" ht="19.5" thickBot="1" x14ac:dyDescent="0.3">
      <c r="A17" s="1"/>
      <c r="B17" s="26"/>
      <c r="C17" s="27"/>
      <c r="D17" s="1"/>
      <c r="E17" s="1"/>
      <c r="F17" s="1"/>
      <c r="G17" s="1"/>
      <c r="H17" s="1"/>
      <c r="I17" s="1"/>
      <c r="J17" s="1"/>
      <c r="K17" s="1"/>
    </row>
    <row r="18" spans="1:11" ht="15.75" thickBot="1" x14ac:dyDescent="0.3">
      <c r="A18" s="1"/>
      <c r="B18" s="1"/>
      <c r="C18" s="1"/>
      <c r="D18" s="1"/>
      <c r="E18" s="1"/>
      <c r="F18" s="1"/>
      <c r="G18" s="1"/>
      <c r="H18" s="1"/>
      <c r="I18" s="1"/>
      <c r="J18" s="1"/>
      <c r="K18" s="1"/>
    </row>
    <row r="19" spans="1:11" s="77" customFormat="1" ht="19.5" thickBot="1" x14ac:dyDescent="0.35">
      <c r="A19" s="1"/>
      <c r="B19" s="11" t="s">
        <v>34</v>
      </c>
      <c r="C19" s="16"/>
      <c r="D19" s="76"/>
      <c r="E19" s="76"/>
      <c r="F19" s="76"/>
      <c r="G19" s="76"/>
      <c r="H19" s="76"/>
      <c r="I19" s="76"/>
      <c r="J19" s="76"/>
      <c r="K19" s="76"/>
    </row>
    <row r="20" spans="1:11" ht="33" customHeight="1" thickBot="1" x14ac:dyDescent="0.3">
      <c r="A20" s="1"/>
      <c r="B20" s="80" t="s">
        <v>12</v>
      </c>
      <c r="C20" s="79" t="s">
        <v>29</v>
      </c>
      <c r="D20" s="1"/>
      <c r="E20" s="1"/>
      <c r="F20" s="1"/>
      <c r="G20" s="1"/>
      <c r="H20" s="1"/>
      <c r="I20" s="1"/>
      <c r="J20" s="1"/>
      <c r="K20" s="1"/>
    </row>
    <row r="21" spans="1:11" ht="18.75" x14ac:dyDescent="0.25">
      <c r="A21" s="1"/>
      <c r="B21" s="28"/>
      <c r="C21" s="29"/>
      <c r="D21" s="1"/>
      <c r="E21" s="1"/>
      <c r="F21" s="1"/>
      <c r="G21" s="1"/>
      <c r="H21" s="1"/>
      <c r="I21" s="1"/>
      <c r="J21" s="1"/>
      <c r="K21" s="1"/>
    </row>
    <row r="22" spans="1:11" ht="18.75" x14ac:dyDescent="0.25">
      <c r="A22" s="1"/>
      <c r="B22" s="24"/>
      <c r="C22" s="25"/>
      <c r="D22" s="1"/>
      <c r="E22" s="1"/>
      <c r="F22" s="1"/>
      <c r="G22" s="1"/>
      <c r="H22" s="1"/>
      <c r="I22" s="1"/>
      <c r="J22" s="1"/>
      <c r="K22" s="1"/>
    </row>
    <row r="23" spans="1:11" ht="18.75" x14ac:dyDescent="0.25">
      <c r="A23" s="1"/>
      <c r="B23" s="24"/>
      <c r="C23" s="25"/>
      <c r="D23" s="1"/>
      <c r="E23" s="1"/>
      <c r="F23" s="1"/>
      <c r="G23" s="1"/>
      <c r="H23" s="1"/>
      <c r="I23" s="1"/>
      <c r="J23" s="1"/>
      <c r="K23" s="1"/>
    </row>
    <row r="24" spans="1:11" ht="18.75" x14ac:dyDescent="0.25">
      <c r="A24" s="1"/>
      <c r="B24" s="24"/>
      <c r="C24" s="25"/>
      <c r="D24" s="1"/>
      <c r="E24" s="1"/>
      <c r="F24" s="1"/>
      <c r="G24" s="1"/>
      <c r="H24" s="1"/>
      <c r="I24" s="1"/>
      <c r="J24" s="1"/>
      <c r="K24" s="1"/>
    </row>
    <row r="25" spans="1:11" ht="18.75" x14ac:dyDescent="0.25">
      <c r="A25" s="1"/>
      <c r="B25" s="24"/>
      <c r="C25" s="25"/>
      <c r="D25" s="1"/>
      <c r="E25" s="1"/>
      <c r="F25" s="1"/>
      <c r="G25" s="1"/>
      <c r="H25" s="1"/>
      <c r="I25" s="1"/>
      <c r="J25" s="1"/>
      <c r="K25" s="1"/>
    </row>
    <row r="26" spans="1:11" ht="18.75" x14ac:dyDescent="0.25">
      <c r="A26" s="1"/>
      <c r="B26" s="24"/>
      <c r="C26" s="25"/>
      <c r="D26" s="1"/>
      <c r="E26" s="1"/>
      <c r="F26" s="1"/>
      <c r="G26" s="1"/>
      <c r="H26" s="1"/>
      <c r="I26" s="1"/>
      <c r="J26" s="1"/>
      <c r="K26" s="1"/>
    </row>
    <row r="27" spans="1:11" ht="19.5" thickBot="1" x14ac:dyDescent="0.3">
      <c r="A27" s="1"/>
      <c r="B27" s="26"/>
      <c r="C27" s="27"/>
      <c r="D27" s="1"/>
      <c r="E27" s="1"/>
      <c r="F27" s="1"/>
      <c r="G27" s="1"/>
      <c r="H27" s="1"/>
      <c r="I27" s="1"/>
      <c r="J27" s="1"/>
      <c r="K27" s="1"/>
    </row>
    <row r="28" spans="1:11" ht="15.75" thickBot="1" x14ac:dyDescent="0.3">
      <c r="A28" s="1"/>
      <c r="B28" s="1"/>
      <c r="C28" s="1"/>
      <c r="D28" s="1"/>
      <c r="E28" s="1"/>
      <c r="F28" s="1"/>
      <c r="G28" s="1"/>
      <c r="H28" s="1"/>
      <c r="I28" s="1"/>
      <c r="J28" s="1"/>
      <c r="K28" s="1"/>
    </row>
    <row r="29" spans="1:11" s="77" customFormat="1" ht="19.5" thickBot="1" x14ac:dyDescent="0.35">
      <c r="A29" s="1"/>
      <c r="B29" s="11" t="s">
        <v>31</v>
      </c>
      <c r="C29" s="16"/>
      <c r="D29" s="76"/>
      <c r="E29" s="76"/>
      <c r="F29" s="76"/>
      <c r="G29" s="76"/>
      <c r="H29" s="76"/>
      <c r="I29" s="76"/>
      <c r="J29" s="76"/>
      <c r="K29" s="76"/>
    </row>
    <row r="30" spans="1:11" ht="33" customHeight="1" thickBot="1" x14ac:dyDescent="0.3">
      <c r="A30" s="1"/>
      <c r="B30" s="80" t="s">
        <v>12</v>
      </c>
      <c r="C30" s="79" t="s">
        <v>29</v>
      </c>
      <c r="D30" s="1"/>
      <c r="E30" s="1"/>
      <c r="F30" s="1"/>
      <c r="G30" s="1"/>
      <c r="H30" s="1"/>
      <c r="I30" s="1"/>
      <c r="J30" s="1"/>
      <c r="K30" s="1"/>
    </row>
    <row r="31" spans="1:11" ht="18.75" x14ac:dyDescent="0.25">
      <c r="A31" s="1"/>
      <c r="B31" s="28"/>
      <c r="C31" s="29"/>
      <c r="D31" s="1"/>
      <c r="E31" s="1"/>
      <c r="F31" s="1"/>
      <c r="G31" s="1"/>
      <c r="H31" s="1"/>
      <c r="I31" s="1"/>
      <c r="J31" s="1"/>
      <c r="K31" s="1"/>
    </row>
    <row r="32" spans="1:11" ht="18.75" x14ac:dyDescent="0.25">
      <c r="A32" s="1"/>
      <c r="B32" s="24"/>
      <c r="C32" s="25"/>
      <c r="D32" s="1"/>
      <c r="E32" s="1"/>
      <c r="F32" s="1"/>
      <c r="G32" s="1"/>
      <c r="H32" s="1"/>
      <c r="I32" s="1"/>
      <c r="J32" s="1"/>
      <c r="K32" s="1"/>
    </row>
    <row r="33" spans="1:11" ht="18.75" x14ac:dyDescent="0.25">
      <c r="A33" s="1"/>
      <c r="B33" s="24"/>
      <c r="C33" s="25"/>
      <c r="D33" s="1"/>
      <c r="E33" s="1"/>
      <c r="F33" s="1"/>
      <c r="G33" s="1"/>
      <c r="H33" s="1"/>
      <c r="I33" s="1"/>
      <c r="J33" s="1"/>
      <c r="K33" s="1"/>
    </row>
    <row r="34" spans="1:11" ht="18.75" x14ac:dyDescent="0.25">
      <c r="A34" s="1"/>
      <c r="B34" s="24"/>
      <c r="C34" s="25"/>
      <c r="D34" s="1"/>
      <c r="E34" s="1"/>
      <c r="F34" s="1"/>
      <c r="G34" s="1"/>
      <c r="H34" s="1"/>
      <c r="I34" s="1"/>
      <c r="J34" s="1"/>
      <c r="K34" s="1"/>
    </row>
    <row r="35" spans="1:11" ht="18.75" x14ac:dyDescent="0.25">
      <c r="A35" s="1"/>
      <c r="B35" s="24"/>
      <c r="C35" s="25"/>
      <c r="D35" s="1"/>
      <c r="E35" s="1"/>
      <c r="F35" s="1"/>
      <c r="G35" s="1"/>
      <c r="H35" s="1"/>
      <c r="I35" s="1"/>
      <c r="J35" s="1"/>
      <c r="K35" s="1"/>
    </row>
    <row r="36" spans="1:11" ht="18.75" x14ac:dyDescent="0.25">
      <c r="A36" s="1"/>
      <c r="B36" s="24"/>
      <c r="C36" s="25"/>
      <c r="D36" s="1"/>
      <c r="E36" s="1"/>
      <c r="F36" s="1"/>
      <c r="G36" s="1"/>
      <c r="H36" s="1"/>
      <c r="I36" s="1"/>
      <c r="J36" s="1"/>
      <c r="K36" s="1"/>
    </row>
    <row r="37" spans="1:11" ht="19.5" thickBot="1" x14ac:dyDescent="0.3">
      <c r="A37" s="1"/>
      <c r="B37" s="26"/>
      <c r="C37" s="27"/>
      <c r="D37" s="1"/>
      <c r="E37" s="1"/>
      <c r="F37" s="1"/>
      <c r="G37" s="1"/>
      <c r="H37" s="1"/>
      <c r="I37" s="1"/>
      <c r="J37" s="1"/>
      <c r="K37" s="1"/>
    </row>
    <row r="38" spans="1:11" x14ac:dyDescent="0.25">
      <c r="D38" s="1"/>
      <c r="E38" s="1"/>
      <c r="F38" s="1"/>
      <c r="G38" s="1"/>
      <c r="H38" s="1"/>
      <c r="I38" s="1"/>
      <c r="J38" s="1"/>
      <c r="K38" s="1"/>
    </row>
  </sheetData>
  <sheetProtection algorithmName="SHA-512" hashValue="0ypgiqkRoknqfghfcya3RJGEAipro/uu6EfTTDD1NDzfl/PuqEqz7rlQpCtcJZbds3A9kzjRaewPz+Yx1CEesg==" saltValue="F7tk/ogON0cvvvYnbFHPww==" spinCount="100000" sheet="1" objects="1" scenarios="1"/>
  <conditionalFormatting sqref="B11:B17">
    <cfRule type="expression" dxfId="34" priority="15">
      <formula>$M11&gt;1</formula>
    </cfRule>
  </conditionalFormatting>
  <conditionalFormatting sqref="B21:B27">
    <cfRule type="expression" dxfId="33" priority="6">
      <formula>$M21&gt;1</formula>
    </cfRule>
  </conditionalFormatting>
  <conditionalFormatting sqref="B31:B37">
    <cfRule type="expression" dxfId="32" priority="3">
      <formula>$M31&gt;1</formula>
    </cfRule>
  </conditionalFormatting>
  <conditionalFormatting sqref="B11:C17">
    <cfRule type="containsBlanks" dxfId="30" priority="11">
      <formula>LEN(TRIM(B11))=0</formula>
    </cfRule>
    <cfRule type="expression" dxfId="29" priority="12" stopIfTrue="1">
      <formula>$F11=1</formula>
    </cfRule>
  </conditionalFormatting>
  <conditionalFormatting sqref="B21:C27">
    <cfRule type="containsBlanks" dxfId="28" priority="4">
      <formula>LEN(TRIM(B21))=0</formula>
    </cfRule>
    <cfRule type="expression" dxfId="27" priority="5" stopIfTrue="1">
      <formula>$F21=1</formula>
    </cfRule>
  </conditionalFormatting>
  <conditionalFormatting sqref="B31:C37">
    <cfRule type="containsBlanks" dxfId="26" priority="1">
      <formula>LEN(TRIM(B31))=0</formula>
    </cfRule>
    <cfRule type="expression" dxfId="25" priority="2" stopIfTrue="1">
      <formula>$F31=1</formula>
    </cfRule>
  </conditionalFormatting>
  <conditionalFormatting sqref="C2:C5">
    <cfRule type="containsBlanks" dxfId="24" priority="16">
      <formula>LEN(TRIM(C2))=0</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53" stopIfTrue="1" id="{84BB9783-FDBD-4DD1-9942-14BA38E38B0C}">
            <xm:f>#REF!='0. INSTRUCCIONES'!#REF!</xm:f>
            <x14:dxf>
              <fill>
                <patternFill>
                  <bgColor rgb="FFFF0000"/>
                </patternFill>
              </fill>
            </x14:dxf>
          </x14:cfRule>
          <xm:sqref>B9:C10 B19:C20 B29:C30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9EA4636-9094-49B1-BF6B-34BCB09A8B35}">
          <x14:formula1>
            <xm:f>'2. DETALLE PRESUPUESTO'!$B$28:$B$34</xm:f>
          </x14:formula1>
          <xm:sqref>B31:B37</xm:sqref>
        </x14:dataValidation>
        <x14:dataValidation type="list" allowBlank="1" showInputMessage="1" showErrorMessage="1" xr:uid="{A88B016B-74F1-4DEF-9078-524368C2C5C1}">
          <x14:formula1>
            <xm:f>'2. DETALLE PRESUPUESTO'!$B$6:$B$12</xm:f>
          </x14:formula1>
          <xm:sqref>B11:B17</xm:sqref>
        </x14:dataValidation>
        <x14:dataValidation type="list" allowBlank="1" showInputMessage="1" showErrorMessage="1" xr:uid="{1EC794DB-80F3-4654-8736-72F4F43C67BB}">
          <x14:formula1>
            <xm:f>'2. DETALLE PRESUPUESTO'!$B$17:$B$23</xm:f>
          </x14:formula1>
          <xm:sqref>B21:B27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C2CEB-7CE1-491E-9DD8-BC07EC0DBBDA}">
  <sheetPr>
    <tabColor rgb="FFF8CBC8"/>
  </sheetPr>
  <dimension ref="A1:Q40"/>
  <sheetViews>
    <sheetView workbookViewId="0">
      <selection activeCell="G7" sqref="G7"/>
    </sheetView>
  </sheetViews>
  <sheetFormatPr baseColWidth="10" defaultRowHeight="15" x14ac:dyDescent="0.25"/>
  <cols>
    <col min="1" max="1" width="5.7109375" style="2" customWidth="1"/>
    <col min="2" max="2" width="37.28515625" style="2" customWidth="1"/>
    <col min="3" max="3" width="95.7109375" style="2" customWidth="1"/>
    <col min="4" max="4" width="20" style="2" customWidth="1"/>
    <col min="5" max="5" width="17.85546875" style="2" customWidth="1"/>
    <col min="6" max="16384" width="11.42578125" style="2"/>
  </cols>
  <sheetData>
    <row r="1" spans="1:17" ht="105" customHeight="1" x14ac:dyDescent="0.25">
      <c r="C1" s="7" t="s">
        <v>41</v>
      </c>
      <c r="D1" s="13" t="s">
        <v>42</v>
      </c>
      <c r="E1" s="12"/>
      <c r="F1" s="1"/>
      <c r="G1" s="1"/>
      <c r="H1" s="1"/>
      <c r="I1" s="1"/>
      <c r="J1" s="1"/>
      <c r="K1" s="1"/>
      <c r="L1" s="1"/>
      <c r="M1" s="1"/>
      <c r="N1" s="1"/>
      <c r="O1" s="1"/>
      <c r="P1" s="1"/>
      <c r="Q1" s="1"/>
    </row>
    <row r="2" spans="1:17" ht="29.25" customHeight="1" x14ac:dyDescent="0.25">
      <c r="A2" s="1"/>
      <c r="B2" s="72" t="s">
        <v>27</v>
      </c>
      <c r="C2" s="32"/>
      <c r="D2" s="1"/>
      <c r="E2" s="1"/>
      <c r="F2" s="1"/>
      <c r="G2" s="1"/>
      <c r="H2" s="1"/>
      <c r="I2" s="1"/>
      <c r="J2" s="1"/>
      <c r="K2" s="1"/>
    </row>
    <row r="3" spans="1:17" ht="57.75" customHeight="1" x14ac:dyDescent="0.25">
      <c r="A3" s="1"/>
      <c r="B3" s="72" t="s">
        <v>26</v>
      </c>
      <c r="C3" s="32"/>
      <c r="D3" s="1"/>
      <c r="E3" s="1"/>
      <c r="F3" s="1"/>
      <c r="G3" s="1"/>
      <c r="H3" s="1"/>
      <c r="I3" s="1"/>
      <c r="J3" s="1"/>
      <c r="K3" s="1"/>
    </row>
    <row r="4" spans="1:17" ht="44.25" customHeight="1" x14ac:dyDescent="0.25">
      <c r="A4" s="1"/>
      <c r="B4" s="72" t="s">
        <v>75</v>
      </c>
      <c r="C4" s="15"/>
      <c r="D4" s="1"/>
      <c r="E4" s="1"/>
      <c r="F4" s="1"/>
      <c r="G4" s="1"/>
      <c r="H4" s="1"/>
      <c r="I4" s="1"/>
      <c r="J4" s="1"/>
      <c r="K4" s="1"/>
    </row>
    <row r="5" spans="1:17" ht="44.25" customHeight="1" x14ac:dyDescent="0.25">
      <c r="A5" s="1"/>
      <c r="B5" s="72" t="s">
        <v>76</v>
      </c>
      <c r="C5" s="15"/>
      <c r="D5" s="1"/>
      <c r="E5" s="1"/>
      <c r="F5" s="1"/>
      <c r="G5" s="1"/>
      <c r="H5" s="1"/>
      <c r="I5" s="1"/>
      <c r="J5" s="1"/>
      <c r="K5" s="1"/>
    </row>
    <row r="6" spans="1:17" ht="28.5" customHeight="1" x14ac:dyDescent="0.25">
      <c r="A6" s="1"/>
      <c r="B6" s="73"/>
      <c r="D6" s="1"/>
      <c r="E6" s="1"/>
      <c r="F6" s="1"/>
      <c r="G6" s="1"/>
      <c r="H6" s="1"/>
      <c r="I6" s="1"/>
      <c r="J6" s="1"/>
      <c r="K6" s="1"/>
    </row>
    <row r="7" spans="1:17" ht="21" x14ac:dyDescent="0.35">
      <c r="A7" s="1"/>
      <c r="B7" s="74" t="s">
        <v>28</v>
      </c>
      <c r="C7" s="75"/>
      <c r="D7" s="1"/>
      <c r="E7" s="1"/>
      <c r="F7" s="1"/>
      <c r="G7" s="1"/>
      <c r="H7" s="1"/>
      <c r="I7" s="1"/>
      <c r="J7" s="1"/>
      <c r="K7" s="1"/>
    </row>
    <row r="8" spans="1:17" ht="6" customHeight="1" thickBot="1" x14ac:dyDescent="0.3">
      <c r="A8" s="1"/>
      <c r="D8" s="1"/>
      <c r="E8" s="1"/>
      <c r="F8" s="1"/>
      <c r="G8" s="1"/>
      <c r="H8" s="1"/>
      <c r="I8" s="1"/>
      <c r="J8" s="1"/>
      <c r="K8" s="1"/>
    </row>
    <row r="9" spans="1:17" s="77" customFormat="1" ht="19.5" thickBot="1" x14ac:dyDescent="0.35">
      <c r="A9" s="1"/>
      <c r="B9" s="11" t="s">
        <v>6</v>
      </c>
      <c r="C9" s="16"/>
      <c r="D9" s="76"/>
      <c r="E9" s="76"/>
      <c r="F9" s="76"/>
      <c r="G9" s="76"/>
      <c r="H9" s="76"/>
      <c r="I9" s="76"/>
      <c r="J9" s="76"/>
      <c r="K9" s="76"/>
    </row>
    <row r="10" spans="1:17" ht="33" customHeight="1" thickBot="1" x14ac:dyDescent="0.3">
      <c r="A10" s="1"/>
      <c r="B10" s="83" t="s">
        <v>4</v>
      </c>
      <c r="C10" s="83" t="s">
        <v>30</v>
      </c>
      <c r="D10" s="1"/>
      <c r="E10" s="1"/>
      <c r="F10" s="1"/>
      <c r="G10" s="1"/>
      <c r="H10" s="1"/>
      <c r="I10" s="1"/>
      <c r="J10" s="1"/>
      <c r="K10" s="1"/>
    </row>
    <row r="11" spans="1:17" ht="18.75" x14ac:dyDescent="0.25">
      <c r="A11" s="1"/>
      <c r="B11" s="28"/>
      <c r="C11" s="29"/>
      <c r="D11" s="1"/>
      <c r="E11" s="1"/>
      <c r="F11" s="1"/>
      <c r="G11" s="1"/>
      <c r="H11" s="1"/>
      <c r="I11" s="1"/>
      <c r="J11" s="1"/>
      <c r="K11" s="1"/>
    </row>
    <row r="12" spans="1:17" ht="18.75" x14ac:dyDescent="0.25">
      <c r="A12" s="1"/>
      <c r="B12" s="24"/>
      <c r="C12" s="25"/>
      <c r="D12" s="1"/>
      <c r="E12" s="1"/>
      <c r="F12" s="1"/>
      <c r="G12" s="1"/>
      <c r="H12" s="1"/>
      <c r="I12" s="1"/>
      <c r="J12" s="1"/>
      <c r="K12" s="1"/>
    </row>
    <row r="13" spans="1:17" ht="18.75" x14ac:dyDescent="0.25">
      <c r="A13" s="1"/>
      <c r="B13" s="24"/>
      <c r="C13" s="25"/>
      <c r="D13" s="1"/>
      <c r="E13" s="1"/>
      <c r="F13" s="1"/>
      <c r="G13" s="1"/>
      <c r="H13" s="1"/>
      <c r="I13" s="1"/>
      <c r="J13" s="1"/>
      <c r="K13" s="1"/>
    </row>
    <row r="14" spans="1:17" ht="18.75" x14ac:dyDescent="0.25">
      <c r="A14" s="1"/>
      <c r="B14" s="24"/>
      <c r="C14" s="25"/>
      <c r="D14" s="1"/>
      <c r="E14" s="1"/>
      <c r="F14" s="1"/>
      <c r="G14" s="1"/>
      <c r="H14" s="1"/>
      <c r="I14" s="1"/>
      <c r="J14" s="1"/>
      <c r="K14" s="1"/>
    </row>
    <row r="15" spans="1:17" ht="18.75" x14ac:dyDescent="0.25">
      <c r="A15" s="1"/>
      <c r="B15" s="24"/>
      <c r="C15" s="25"/>
      <c r="D15" s="1"/>
      <c r="E15" s="1"/>
      <c r="F15" s="1"/>
      <c r="G15" s="1"/>
      <c r="H15" s="1"/>
      <c r="I15" s="1"/>
      <c r="J15" s="1"/>
      <c r="K15" s="1"/>
    </row>
    <row r="16" spans="1:17" ht="18.75" x14ac:dyDescent="0.25">
      <c r="A16" s="1"/>
      <c r="B16" s="24"/>
      <c r="C16" s="25"/>
      <c r="D16" s="1"/>
      <c r="E16" s="1"/>
      <c r="F16" s="1"/>
      <c r="G16" s="1"/>
      <c r="H16" s="1"/>
      <c r="I16" s="1"/>
      <c r="J16" s="1"/>
      <c r="K16" s="1"/>
    </row>
    <row r="17" spans="1:11" ht="19.5" thickBot="1" x14ac:dyDescent="0.3">
      <c r="A17" s="1"/>
      <c r="B17" s="26"/>
      <c r="C17" s="27"/>
      <c r="D17" s="1"/>
      <c r="E17" s="1"/>
      <c r="F17" s="1"/>
      <c r="G17" s="1"/>
      <c r="H17" s="1"/>
      <c r="I17" s="1"/>
      <c r="J17" s="1"/>
      <c r="K17" s="1"/>
    </row>
    <row r="18" spans="1:11" ht="15.75" thickBot="1" x14ac:dyDescent="0.3">
      <c r="A18" s="1"/>
      <c r="B18" s="1"/>
      <c r="C18" s="1"/>
      <c r="D18" s="1"/>
      <c r="E18" s="1"/>
      <c r="F18" s="1"/>
      <c r="G18" s="1"/>
      <c r="H18" s="1"/>
      <c r="I18" s="1"/>
      <c r="J18" s="1"/>
      <c r="K18" s="1"/>
    </row>
    <row r="19" spans="1:11" s="77" customFormat="1" ht="19.5" thickBot="1" x14ac:dyDescent="0.35">
      <c r="A19" s="1"/>
      <c r="B19" s="11" t="s">
        <v>34</v>
      </c>
      <c r="C19" s="16"/>
      <c r="D19" s="76"/>
      <c r="E19" s="76"/>
      <c r="F19" s="76"/>
      <c r="G19" s="76"/>
      <c r="H19" s="76"/>
      <c r="I19" s="76"/>
      <c r="J19" s="76"/>
      <c r="K19" s="76"/>
    </row>
    <row r="20" spans="1:11" ht="33" customHeight="1" thickBot="1" x14ac:dyDescent="0.3">
      <c r="A20" s="1"/>
      <c r="B20" s="83" t="s">
        <v>12</v>
      </c>
      <c r="C20" s="83" t="s">
        <v>29</v>
      </c>
      <c r="D20" s="1"/>
      <c r="E20" s="1"/>
      <c r="F20" s="1"/>
      <c r="G20" s="1"/>
      <c r="H20" s="1"/>
      <c r="I20" s="1"/>
      <c r="J20" s="1"/>
      <c r="K20" s="1"/>
    </row>
    <row r="21" spans="1:11" ht="18.75" x14ac:dyDescent="0.25">
      <c r="A21" s="1"/>
      <c r="B21" s="28"/>
      <c r="C21" s="29"/>
      <c r="D21" s="1"/>
      <c r="E21" s="1"/>
      <c r="F21" s="1"/>
      <c r="G21" s="1"/>
      <c r="H21" s="1"/>
      <c r="I21" s="1"/>
      <c r="J21" s="1"/>
      <c r="K21" s="1"/>
    </row>
    <row r="22" spans="1:11" ht="18.75" x14ac:dyDescent="0.25">
      <c r="A22" s="1"/>
      <c r="B22" s="24"/>
      <c r="C22" s="25"/>
      <c r="D22" s="1"/>
      <c r="E22" s="1"/>
      <c r="F22" s="1"/>
      <c r="G22" s="1"/>
      <c r="H22" s="1"/>
      <c r="I22" s="1"/>
      <c r="J22" s="1"/>
      <c r="K22" s="1"/>
    </row>
    <row r="23" spans="1:11" ht="18.75" x14ac:dyDescent="0.25">
      <c r="A23" s="1"/>
      <c r="B23" s="24"/>
      <c r="C23" s="25"/>
      <c r="D23" s="1"/>
      <c r="E23" s="1"/>
      <c r="F23" s="1"/>
      <c r="G23" s="1"/>
      <c r="H23" s="1"/>
      <c r="I23" s="1"/>
      <c r="J23" s="1"/>
      <c r="K23" s="1"/>
    </row>
    <row r="24" spans="1:11" ht="18.75" x14ac:dyDescent="0.25">
      <c r="A24" s="1"/>
      <c r="B24" s="24"/>
      <c r="C24" s="25"/>
      <c r="D24" s="1"/>
      <c r="E24" s="1"/>
      <c r="F24" s="1"/>
      <c r="G24" s="1"/>
      <c r="H24" s="1"/>
      <c r="I24" s="1"/>
      <c r="J24" s="1"/>
      <c r="K24" s="1"/>
    </row>
    <row r="25" spans="1:11" ht="18.75" x14ac:dyDescent="0.25">
      <c r="A25" s="1"/>
      <c r="B25" s="24"/>
      <c r="C25" s="25"/>
      <c r="D25" s="1"/>
      <c r="E25" s="1"/>
      <c r="F25" s="1"/>
      <c r="G25" s="1"/>
      <c r="H25" s="1"/>
      <c r="I25" s="1"/>
      <c r="J25" s="1"/>
      <c r="K25" s="1"/>
    </row>
    <row r="26" spans="1:11" ht="18.75" x14ac:dyDescent="0.25">
      <c r="A26" s="1"/>
      <c r="B26" s="24"/>
      <c r="C26" s="25"/>
      <c r="D26" s="1"/>
      <c r="E26" s="1"/>
      <c r="F26" s="1"/>
      <c r="G26" s="1"/>
      <c r="H26" s="1"/>
      <c r="I26" s="1"/>
      <c r="J26" s="1"/>
      <c r="K26" s="1"/>
    </row>
    <row r="27" spans="1:11" ht="19.5" thickBot="1" x14ac:dyDescent="0.3">
      <c r="A27" s="1"/>
      <c r="B27" s="26"/>
      <c r="C27" s="27"/>
      <c r="D27" s="1"/>
      <c r="E27" s="1"/>
      <c r="F27" s="1"/>
      <c r="G27" s="1"/>
      <c r="H27" s="1"/>
      <c r="I27" s="1"/>
      <c r="J27" s="1"/>
      <c r="K27" s="1"/>
    </row>
    <row r="28" spans="1:11" ht="15.75" thickBot="1" x14ac:dyDescent="0.3">
      <c r="A28" s="1"/>
      <c r="B28" s="1"/>
      <c r="C28" s="1"/>
      <c r="D28" s="1"/>
      <c r="E28" s="1"/>
      <c r="F28" s="1"/>
      <c r="G28" s="1"/>
      <c r="H28" s="1"/>
      <c r="I28" s="1"/>
      <c r="J28" s="1"/>
      <c r="K28" s="1"/>
    </row>
    <row r="29" spans="1:11" s="77" customFormat="1" ht="19.5" thickBot="1" x14ac:dyDescent="0.35">
      <c r="A29" s="1"/>
      <c r="B29" s="11" t="s">
        <v>31</v>
      </c>
      <c r="C29" s="16"/>
      <c r="D29" s="76"/>
      <c r="E29" s="76"/>
      <c r="F29" s="76"/>
      <c r="G29" s="76"/>
      <c r="H29" s="76"/>
      <c r="I29" s="76"/>
      <c r="J29" s="76"/>
      <c r="K29" s="76"/>
    </row>
    <row r="30" spans="1:11" ht="33" customHeight="1" thickBot="1" x14ac:dyDescent="0.3">
      <c r="A30" s="1"/>
      <c r="B30" s="83" t="s">
        <v>12</v>
      </c>
      <c r="C30" s="83" t="s">
        <v>29</v>
      </c>
      <c r="D30" s="1"/>
      <c r="E30" s="1"/>
      <c r="F30" s="1"/>
      <c r="G30" s="1"/>
      <c r="H30" s="1"/>
      <c r="I30" s="1"/>
      <c r="J30" s="1"/>
      <c r="K30" s="1"/>
    </row>
    <row r="31" spans="1:11" ht="18.75" x14ac:dyDescent="0.25">
      <c r="A31" s="1"/>
      <c r="B31" s="28"/>
      <c r="C31" s="29"/>
      <c r="D31" s="1"/>
      <c r="E31" s="1"/>
      <c r="F31" s="1"/>
      <c r="G31" s="1"/>
      <c r="H31" s="1"/>
      <c r="I31" s="1"/>
      <c r="J31" s="1"/>
      <c r="K31" s="1"/>
    </row>
    <row r="32" spans="1:11" ht="18.75" x14ac:dyDescent="0.25">
      <c r="A32" s="1"/>
      <c r="B32" s="24"/>
      <c r="C32" s="25"/>
      <c r="D32" s="1"/>
      <c r="E32" s="1"/>
      <c r="F32" s="1"/>
      <c r="G32" s="1"/>
      <c r="H32" s="1"/>
      <c r="I32" s="1"/>
      <c r="J32" s="1"/>
      <c r="K32" s="1"/>
    </row>
    <row r="33" spans="1:11" ht="18.75" x14ac:dyDescent="0.25">
      <c r="A33" s="1"/>
      <c r="B33" s="24"/>
      <c r="C33" s="25"/>
      <c r="D33" s="1"/>
      <c r="E33" s="1"/>
      <c r="F33" s="1"/>
      <c r="G33" s="1"/>
      <c r="H33" s="1"/>
      <c r="I33" s="1"/>
      <c r="J33" s="1"/>
      <c r="K33" s="1"/>
    </row>
    <row r="34" spans="1:11" ht="18.75" x14ac:dyDescent="0.25">
      <c r="A34" s="1"/>
      <c r="B34" s="24"/>
      <c r="C34" s="25"/>
      <c r="D34" s="1"/>
      <c r="E34" s="1"/>
      <c r="F34" s="1"/>
      <c r="G34" s="1"/>
      <c r="H34" s="1"/>
      <c r="I34" s="1"/>
      <c r="J34" s="1"/>
      <c r="K34" s="1"/>
    </row>
    <row r="35" spans="1:11" ht="18.75" x14ac:dyDescent="0.25">
      <c r="A35" s="1"/>
      <c r="B35" s="24"/>
      <c r="C35" s="25"/>
      <c r="D35" s="1"/>
      <c r="E35" s="1"/>
      <c r="F35" s="1"/>
      <c r="G35" s="1"/>
      <c r="H35" s="1"/>
      <c r="I35" s="1"/>
      <c r="J35" s="1"/>
      <c r="K35" s="1"/>
    </row>
    <row r="36" spans="1:11" ht="18.75" x14ac:dyDescent="0.25">
      <c r="A36" s="1"/>
      <c r="B36" s="24"/>
      <c r="C36" s="25"/>
      <c r="D36" s="1"/>
      <c r="E36" s="1"/>
      <c r="F36" s="1"/>
      <c r="G36" s="1"/>
      <c r="H36" s="1"/>
      <c r="I36" s="1"/>
      <c r="J36" s="1"/>
      <c r="K36" s="1"/>
    </row>
    <row r="37" spans="1:11" ht="19.5" thickBot="1" x14ac:dyDescent="0.3">
      <c r="A37" s="1"/>
      <c r="B37" s="26"/>
      <c r="C37" s="27"/>
      <c r="D37" s="1"/>
      <c r="E37" s="1"/>
      <c r="F37" s="1"/>
      <c r="G37" s="1"/>
      <c r="H37" s="1"/>
      <c r="I37" s="1"/>
      <c r="J37" s="1"/>
      <c r="K37" s="1"/>
    </row>
    <row r="38" spans="1:11" x14ac:dyDescent="0.25">
      <c r="D38" s="1"/>
      <c r="E38" s="1"/>
      <c r="F38" s="1"/>
      <c r="G38" s="1"/>
      <c r="H38" s="1"/>
      <c r="I38" s="1"/>
      <c r="J38" s="1"/>
      <c r="K38" s="1"/>
    </row>
    <row r="39" spans="1:11" x14ac:dyDescent="0.25">
      <c r="D39" s="1"/>
      <c r="E39" s="1"/>
      <c r="F39" s="1"/>
      <c r="G39" s="1"/>
      <c r="H39" s="1"/>
      <c r="I39" s="1"/>
      <c r="J39" s="1"/>
      <c r="K39" s="1"/>
    </row>
    <row r="40" spans="1:11" x14ac:dyDescent="0.25">
      <c r="D40" s="1"/>
      <c r="E40" s="1"/>
      <c r="F40" s="1"/>
      <c r="G40" s="1"/>
      <c r="H40" s="1"/>
      <c r="I40" s="1"/>
      <c r="J40" s="1"/>
      <c r="K40" s="1"/>
    </row>
  </sheetData>
  <sheetProtection algorithmName="SHA-512" hashValue="llvfO0UXCN9oAF4dQ6XsqfliOuinUY1QBygiNE6t4VXvIBMO6CwFrHCC8GHi6aP4pqM+GgjumgUInm3CmA7n4w==" saltValue="N6TS4DsiqHhcSzAIQ8z3CQ==" spinCount="100000" sheet="1" objects="1" scenarios="1"/>
  <conditionalFormatting sqref="B11:B17">
    <cfRule type="expression" dxfId="23" priority="15">
      <formula>$M11&gt;1</formula>
    </cfRule>
  </conditionalFormatting>
  <conditionalFormatting sqref="B21:B27">
    <cfRule type="expression" dxfId="22" priority="10">
      <formula>$M21&gt;1</formula>
    </cfRule>
  </conditionalFormatting>
  <conditionalFormatting sqref="B31:B37">
    <cfRule type="expression" dxfId="21" priority="7">
      <formula>$M31&gt;1</formula>
    </cfRule>
  </conditionalFormatting>
  <conditionalFormatting sqref="B11:C17">
    <cfRule type="containsBlanks" dxfId="19" priority="11">
      <formula>LEN(TRIM(B11))=0</formula>
    </cfRule>
    <cfRule type="expression" dxfId="18" priority="12" stopIfTrue="1">
      <formula>$F11=1</formula>
    </cfRule>
  </conditionalFormatting>
  <conditionalFormatting sqref="B21:C27">
    <cfRule type="containsBlanks" dxfId="17" priority="3">
      <formula>LEN(TRIM(B21))=0</formula>
    </cfRule>
    <cfRule type="expression" dxfId="16" priority="4" stopIfTrue="1">
      <formula>$F21=1</formula>
    </cfRule>
  </conditionalFormatting>
  <conditionalFormatting sqref="B31:C37">
    <cfRule type="containsBlanks" dxfId="15" priority="1">
      <formula>LEN(TRIM(B31))=0</formula>
    </cfRule>
    <cfRule type="expression" dxfId="14" priority="2" stopIfTrue="1">
      <formula>$F31=1</formula>
    </cfRule>
  </conditionalFormatting>
  <conditionalFormatting sqref="C2:C5">
    <cfRule type="containsBlanks" dxfId="13" priority="16">
      <formula>LEN(TRIM(C2))=0</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63" stopIfTrue="1" id="{AFCFD63C-0485-4D4E-A60B-D5C5E3B02B95}">
            <xm:f>#REF!='0. INSTRUCCIONES'!#REF!</xm:f>
            <x14:dxf>
              <fill>
                <patternFill>
                  <bgColor rgb="FFFF0000"/>
                </patternFill>
              </fill>
            </x14:dxf>
          </x14:cfRule>
          <xm:sqref>B9:C10 B19:C20 B29:C30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3A0BA74-F110-4EED-8B52-65EE779FD11D}">
          <x14:formula1>
            <xm:f>'2. DETALLE PRESUPUESTO'!$B$28:$B$34</xm:f>
          </x14:formula1>
          <xm:sqref>B31:B37</xm:sqref>
        </x14:dataValidation>
        <x14:dataValidation type="list" allowBlank="1" showInputMessage="1" showErrorMessage="1" xr:uid="{D80D87FA-9AAA-43A9-BCAA-317ADF6FB308}">
          <x14:formula1>
            <xm:f>'2. DETALLE PRESUPUESTO'!$B$6:$B$12</xm:f>
          </x14:formula1>
          <xm:sqref>B11:B17</xm:sqref>
        </x14:dataValidation>
        <x14:dataValidation type="list" allowBlank="1" showInputMessage="1" showErrorMessage="1" xr:uid="{DFB4CD1D-D63D-41A3-AB92-1A64B1CBD846}">
          <x14:formula1>
            <xm:f>'2. DETALLE PRESUPUESTO'!$B$17:$B$23</xm:f>
          </x14:formula1>
          <xm:sqref>B21:B27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A04D3-2BAA-4A9B-9F86-B6D0B9CA86F1}">
  <sheetPr>
    <tabColor rgb="FF4D93D9"/>
  </sheetPr>
  <dimension ref="A1:AC37"/>
  <sheetViews>
    <sheetView zoomScale="70" zoomScaleNormal="70" workbookViewId="0">
      <selection activeCell="A11" sqref="A11"/>
    </sheetView>
  </sheetViews>
  <sheetFormatPr baseColWidth="10" defaultRowHeight="18.75" x14ac:dyDescent="0.4"/>
  <cols>
    <col min="1" max="1" width="5.7109375" style="2" customWidth="1"/>
    <col min="2" max="2" width="25.28515625" style="85" customWidth="1"/>
    <col min="3" max="3" width="52.7109375" style="85" customWidth="1"/>
    <col min="4" max="4" width="20.42578125" style="85" customWidth="1"/>
    <col min="5" max="5" width="19.85546875" style="85" customWidth="1"/>
    <col min="6" max="6" width="10.85546875" style="85" bestFit="1" customWidth="1"/>
    <col min="7" max="7" width="9" style="85" customWidth="1"/>
    <col min="8" max="8" width="10.28515625" style="85" customWidth="1"/>
    <col min="9" max="12" width="10" style="85" customWidth="1"/>
    <col min="13" max="13" width="11.85546875" style="85" customWidth="1"/>
    <col min="14" max="14" width="11.5703125" style="85" customWidth="1"/>
    <col min="15" max="15" width="11.85546875" style="85" customWidth="1"/>
    <col min="16" max="16" width="10.85546875" style="85" bestFit="1" customWidth="1"/>
    <col min="17" max="17" width="11.140625" style="85" customWidth="1"/>
    <col min="18" max="18" width="11.140625" style="85" bestFit="1" customWidth="1"/>
    <col min="19" max="19" width="11.7109375" style="85" customWidth="1"/>
    <col min="20" max="21" width="10" style="85" customWidth="1"/>
    <col min="22" max="22" width="11.7109375" style="85" customWidth="1"/>
    <col min="23" max="23" width="11.85546875" style="85" customWidth="1"/>
    <col min="24" max="24" width="11.42578125" style="85" customWidth="1"/>
    <col min="25" max="29" width="10" style="85" customWidth="1"/>
    <col min="30" max="16384" width="11.42578125" style="85"/>
  </cols>
  <sheetData>
    <row r="1" spans="1:29" ht="44.25" customHeight="1" thickBot="1" x14ac:dyDescent="0.45">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row>
    <row r="2" spans="1:29" ht="60.75" customHeight="1" thickBot="1" x14ac:dyDescent="0.45">
      <c r="A2" s="1"/>
      <c r="B2" s="84"/>
      <c r="C2" s="84"/>
      <c r="D2" s="86" t="s">
        <v>36</v>
      </c>
      <c r="E2" s="87" t="s">
        <v>37</v>
      </c>
      <c r="F2" s="88" t="str">
        <f>+IF(F3&gt;=$D3,IF(F3&lt;=$E3,"1","2"),"2")</f>
        <v>1</v>
      </c>
      <c r="G2" s="88" t="str">
        <f>+IF(G3&gt;=$D3,IF(G3&lt;=$E3,"1","2"),"2")</f>
        <v>2</v>
      </c>
      <c r="H2" s="88" t="str">
        <f t="shared" ref="H2:AC2" si="0">+IF(H3&gt;=$D3,IF(H3&lt;=$E3,"1","2"),"2")</f>
        <v>2</v>
      </c>
      <c r="I2" s="88" t="str">
        <f t="shared" si="0"/>
        <v>2</v>
      </c>
      <c r="J2" s="88" t="str">
        <f t="shared" si="0"/>
        <v>2</v>
      </c>
      <c r="K2" s="88" t="str">
        <f t="shared" si="0"/>
        <v>2</v>
      </c>
      <c r="L2" s="88" t="str">
        <f t="shared" si="0"/>
        <v>2</v>
      </c>
      <c r="M2" s="88" t="str">
        <f t="shared" si="0"/>
        <v>2</v>
      </c>
      <c r="N2" s="88" t="str">
        <f t="shared" si="0"/>
        <v>2</v>
      </c>
      <c r="O2" s="88" t="str">
        <f t="shared" si="0"/>
        <v>2</v>
      </c>
      <c r="P2" s="88" t="str">
        <f t="shared" si="0"/>
        <v>2</v>
      </c>
      <c r="Q2" s="88" t="str">
        <f t="shared" si="0"/>
        <v>2</v>
      </c>
      <c r="R2" s="88" t="str">
        <f t="shared" si="0"/>
        <v>2</v>
      </c>
      <c r="S2" s="88" t="str">
        <f t="shared" si="0"/>
        <v>2</v>
      </c>
      <c r="T2" s="88" t="str">
        <f t="shared" si="0"/>
        <v>2</v>
      </c>
      <c r="U2" s="88" t="str">
        <f t="shared" si="0"/>
        <v>2</v>
      </c>
      <c r="V2" s="88" t="str">
        <f t="shared" si="0"/>
        <v>2</v>
      </c>
      <c r="W2" s="88" t="str">
        <f t="shared" si="0"/>
        <v>2</v>
      </c>
      <c r="X2" s="88" t="str">
        <f t="shared" si="0"/>
        <v>2</v>
      </c>
      <c r="Y2" s="88" t="str">
        <f t="shared" si="0"/>
        <v>2</v>
      </c>
      <c r="Z2" s="88" t="str">
        <f t="shared" si="0"/>
        <v>2</v>
      </c>
      <c r="AA2" s="88" t="str">
        <f t="shared" si="0"/>
        <v>2</v>
      </c>
      <c r="AB2" s="88" t="str">
        <f t="shared" si="0"/>
        <v>2</v>
      </c>
      <c r="AC2" s="88" t="str">
        <f t="shared" si="0"/>
        <v>2</v>
      </c>
    </row>
    <row r="3" spans="1:29" ht="57" customHeight="1" thickBot="1" x14ac:dyDescent="0.45">
      <c r="A3" s="1"/>
      <c r="B3" s="84"/>
      <c r="C3" s="84"/>
      <c r="D3" s="89" cm="1">
        <f t="array" ref="D3">'1. DATOS BASICOS'!C6:C6</f>
        <v>0</v>
      </c>
      <c r="E3" s="90" cm="1">
        <f t="array" ref="E3">'1. DATOS BASICOS'!C7:C7</f>
        <v>0</v>
      </c>
      <c r="F3" s="91">
        <f>+D3</f>
        <v>0</v>
      </c>
      <c r="G3" s="92">
        <f t="shared" ref="G3:AC3" si="1">EDATE($F$3,G4)</f>
        <v>31</v>
      </c>
      <c r="H3" s="92">
        <f t="shared" si="1"/>
        <v>60</v>
      </c>
      <c r="I3" s="92">
        <f t="shared" si="1"/>
        <v>91</v>
      </c>
      <c r="J3" s="92">
        <f t="shared" si="1"/>
        <v>121</v>
      </c>
      <c r="K3" s="92">
        <f t="shared" si="1"/>
        <v>152</v>
      </c>
      <c r="L3" s="92">
        <f t="shared" si="1"/>
        <v>182</v>
      </c>
      <c r="M3" s="92">
        <f t="shared" si="1"/>
        <v>213</v>
      </c>
      <c r="N3" s="92">
        <f t="shared" si="1"/>
        <v>244</v>
      </c>
      <c r="O3" s="92">
        <f t="shared" si="1"/>
        <v>274</v>
      </c>
      <c r="P3" s="92">
        <f t="shared" si="1"/>
        <v>305</v>
      </c>
      <c r="Q3" s="92">
        <f t="shared" si="1"/>
        <v>335</v>
      </c>
      <c r="R3" s="92">
        <f t="shared" si="1"/>
        <v>366</v>
      </c>
      <c r="S3" s="92">
        <f t="shared" si="1"/>
        <v>397</v>
      </c>
      <c r="T3" s="92">
        <f t="shared" si="1"/>
        <v>425</v>
      </c>
      <c r="U3" s="92">
        <f t="shared" si="1"/>
        <v>456</v>
      </c>
      <c r="V3" s="92">
        <f t="shared" si="1"/>
        <v>486</v>
      </c>
      <c r="W3" s="92">
        <f t="shared" si="1"/>
        <v>517</v>
      </c>
      <c r="X3" s="92">
        <f t="shared" si="1"/>
        <v>547</v>
      </c>
      <c r="Y3" s="92">
        <f t="shared" si="1"/>
        <v>578</v>
      </c>
      <c r="Z3" s="92">
        <f t="shared" si="1"/>
        <v>609</v>
      </c>
      <c r="AA3" s="92">
        <f t="shared" si="1"/>
        <v>639</v>
      </c>
      <c r="AB3" s="92">
        <f t="shared" si="1"/>
        <v>670</v>
      </c>
      <c r="AC3" s="93">
        <f t="shared" si="1"/>
        <v>700</v>
      </c>
    </row>
    <row r="4" spans="1:29" ht="31.5" customHeight="1" x14ac:dyDescent="0.4">
      <c r="A4" s="1"/>
      <c r="B4" s="84"/>
      <c r="C4" s="84"/>
      <c r="D4" s="84"/>
      <c r="E4" s="84"/>
      <c r="F4" s="84"/>
      <c r="G4" s="94">
        <v>1</v>
      </c>
      <c r="H4" s="94">
        <v>2</v>
      </c>
      <c r="I4" s="94">
        <v>3</v>
      </c>
      <c r="J4" s="94">
        <v>4</v>
      </c>
      <c r="K4" s="94">
        <v>5</v>
      </c>
      <c r="L4" s="94">
        <v>6</v>
      </c>
      <c r="M4" s="94">
        <v>7</v>
      </c>
      <c r="N4" s="94">
        <v>8</v>
      </c>
      <c r="O4" s="94">
        <v>9</v>
      </c>
      <c r="P4" s="94">
        <v>10</v>
      </c>
      <c r="Q4" s="94">
        <v>11</v>
      </c>
      <c r="R4" s="94">
        <v>12</v>
      </c>
      <c r="S4" s="94">
        <v>13</v>
      </c>
      <c r="T4" s="94">
        <v>14</v>
      </c>
      <c r="U4" s="94">
        <v>15</v>
      </c>
      <c r="V4" s="94">
        <v>16</v>
      </c>
      <c r="W4" s="94">
        <v>17</v>
      </c>
      <c r="X4" s="94">
        <v>18</v>
      </c>
      <c r="Y4" s="94">
        <v>19</v>
      </c>
      <c r="Z4" s="94">
        <v>20</v>
      </c>
      <c r="AA4" s="94">
        <v>21</v>
      </c>
      <c r="AB4" s="94">
        <v>22</v>
      </c>
      <c r="AC4" s="94">
        <v>23</v>
      </c>
    </row>
    <row r="5" spans="1:29" ht="19.5" thickBot="1" x14ac:dyDescent="0.45">
      <c r="A5" s="1"/>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row>
    <row r="6" spans="1:29" ht="38.25" thickBot="1" x14ac:dyDescent="0.45">
      <c r="A6" s="1"/>
      <c r="B6" s="186" t="s">
        <v>22</v>
      </c>
      <c r="C6" s="187"/>
      <c r="D6" s="96" t="s">
        <v>24</v>
      </c>
      <c r="E6" s="97" t="s">
        <v>25</v>
      </c>
      <c r="F6" s="98" t="str">
        <f t="shared" ref="F6:AC6" si="2">+IF(F3&gt;=$D7,IF(F3&lt;=$E7,"1","2"),"2")</f>
        <v>1</v>
      </c>
      <c r="G6" s="98" t="str">
        <f>+IF(G3&gt;=$D7,IF(G3&lt;=$E7,"1","2"),"2")</f>
        <v>2</v>
      </c>
      <c r="H6" s="98" t="str">
        <f t="shared" si="2"/>
        <v>2</v>
      </c>
      <c r="I6" s="98" t="str">
        <f t="shared" si="2"/>
        <v>2</v>
      </c>
      <c r="J6" s="98" t="str">
        <f t="shared" si="2"/>
        <v>2</v>
      </c>
      <c r="K6" s="98" t="str">
        <f t="shared" si="2"/>
        <v>2</v>
      </c>
      <c r="L6" s="98" t="str">
        <f t="shared" si="2"/>
        <v>2</v>
      </c>
      <c r="M6" s="98" t="str">
        <f t="shared" si="2"/>
        <v>2</v>
      </c>
      <c r="N6" s="98" t="str">
        <f t="shared" si="2"/>
        <v>2</v>
      </c>
      <c r="O6" s="98" t="str">
        <f t="shared" si="2"/>
        <v>2</v>
      </c>
      <c r="P6" s="98" t="str">
        <f t="shared" si="2"/>
        <v>2</v>
      </c>
      <c r="Q6" s="98" t="str">
        <f t="shared" si="2"/>
        <v>2</v>
      </c>
      <c r="R6" s="98" t="str">
        <f t="shared" si="2"/>
        <v>2</v>
      </c>
      <c r="S6" s="98" t="str">
        <f t="shared" si="2"/>
        <v>2</v>
      </c>
      <c r="T6" s="98" t="str">
        <f t="shared" si="2"/>
        <v>2</v>
      </c>
      <c r="U6" s="98" t="str">
        <f t="shared" si="2"/>
        <v>2</v>
      </c>
      <c r="V6" s="98" t="str">
        <f t="shared" si="2"/>
        <v>2</v>
      </c>
      <c r="W6" s="98" t="str">
        <f t="shared" si="2"/>
        <v>2</v>
      </c>
      <c r="X6" s="98" t="str">
        <f t="shared" si="2"/>
        <v>2</v>
      </c>
      <c r="Y6" s="98" t="str">
        <f t="shared" si="2"/>
        <v>2</v>
      </c>
      <c r="Z6" s="98" t="str">
        <f t="shared" si="2"/>
        <v>2</v>
      </c>
      <c r="AA6" s="98" t="str">
        <f t="shared" si="2"/>
        <v>2</v>
      </c>
      <c r="AB6" s="98" t="str">
        <f t="shared" si="2"/>
        <v>2</v>
      </c>
      <c r="AC6" s="98" t="str">
        <f t="shared" si="2"/>
        <v>2</v>
      </c>
    </row>
    <row r="7" spans="1:29" ht="51" customHeight="1" thickBot="1" x14ac:dyDescent="0.45">
      <c r="A7" s="1"/>
      <c r="B7" s="188">
        <f>+'4. ACTIVIDAD 1'!C2</f>
        <v>0</v>
      </c>
      <c r="C7" s="189"/>
      <c r="D7" s="99">
        <f>'4. ACTIVIDAD 1'!C4</f>
        <v>0</v>
      </c>
      <c r="E7" s="100">
        <f>'4. ACTIVIDAD 1'!C5</f>
        <v>0</v>
      </c>
      <c r="F7" s="101">
        <f>+F3</f>
        <v>0</v>
      </c>
      <c r="G7" s="101">
        <f t="shared" ref="G7:AC7" si="3">+G3</f>
        <v>31</v>
      </c>
      <c r="H7" s="101">
        <f t="shared" si="3"/>
        <v>60</v>
      </c>
      <c r="I7" s="101">
        <f t="shared" si="3"/>
        <v>91</v>
      </c>
      <c r="J7" s="101">
        <f t="shared" si="3"/>
        <v>121</v>
      </c>
      <c r="K7" s="101">
        <f t="shared" si="3"/>
        <v>152</v>
      </c>
      <c r="L7" s="101">
        <f t="shared" si="3"/>
        <v>182</v>
      </c>
      <c r="M7" s="101">
        <f t="shared" si="3"/>
        <v>213</v>
      </c>
      <c r="N7" s="101">
        <f t="shared" si="3"/>
        <v>244</v>
      </c>
      <c r="O7" s="101">
        <f t="shared" si="3"/>
        <v>274</v>
      </c>
      <c r="P7" s="101">
        <f t="shared" si="3"/>
        <v>305</v>
      </c>
      <c r="Q7" s="101">
        <f t="shared" si="3"/>
        <v>335</v>
      </c>
      <c r="R7" s="101">
        <f t="shared" si="3"/>
        <v>366</v>
      </c>
      <c r="S7" s="101">
        <f t="shared" si="3"/>
        <v>397</v>
      </c>
      <c r="T7" s="101">
        <f t="shared" si="3"/>
        <v>425</v>
      </c>
      <c r="U7" s="101">
        <f t="shared" si="3"/>
        <v>456</v>
      </c>
      <c r="V7" s="101">
        <f t="shared" si="3"/>
        <v>486</v>
      </c>
      <c r="W7" s="101">
        <f t="shared" si="3"/>
        <v>517</v>
      </c>
      <c r="X7" s="101">
        <f t="shared" si="3"/>
        <v>547</v>
      </c>
      <c r="Y7" s="101">
        <f t="shared" si="3"/>
        <v>578</v>
      </c>
      <c r="Z7" s="101">
        <f t="shared" si="3"/>
        <v>609</v>
      </c>
      <c r="AA7" s="101">
        <f t="shared" si="3"/>
        <v>639</v>
      </c>
      <c r="AB7" s="101">
        <f t="shared" si="3"/>
        <v>670</v>
      </c>
      <c r="AC7" s="101">
        <f t="shared" si="3"/>
        <v>700</v>
      </c>
    </row>
    <row r="8" spans="1:29" ht="19.5" thickBot="1" x14ac:dyDescent="0.45">
      <c r="A8" s="1"/>
      <c r="B8" s="95"/>
      <c r="C8" s="95"/>
      <c r="D8" s="95"/>
      <c r="E8" s="95"/>
      <c r="F8" s="95"/>
      <c r="G8" s="95"/>
      <c r="H8" s="95"/>
      <c r="I8" s="95"/>
      <c r="J8" s="95"/>
      <c r="K8" s="95"/>
      <c r="L8" s="95"/>
      <c r="M8" s="95"/>
      <c r="N8" s="95"/>
      <c r="O8" s="95"/>
      <c r="P8" s="95"/>
      <c r="Q8" s="95"/>
      <c r="R8" s="95"/>
      <c r="S8" s="95"/>
      <c r="T8" s="95"/>
      <c r="U8" s="95"/>
      <c r="V8" s="95"/>
      <c r="W8" s="95"/>
      <c r="X8" s="95"/>
      <c r="Y8" s="95"/>
      <c r="Z8" s="95"/>
      <c r="AA8" s="95"/>
      <c r="AB8" s="95"/>
      <c r="AC8" s="95"/>
    </row>
    <row r="9" spans="1:29" ht="38.25" thickBot="1" x14ac:dyDescent="0.45">
      <c r="A9" s="1"/>
      <c r="B9" s="190" t="s">
        <v>23</v>
      </c>
      <c r="C9" s="191"/>
      <c r="D9" s="96" t="s">
        <v>24</v>
      </c>
      <c r="E9" s="97" t="s">
        <v>25</v>
      </c>
      <c r="F9" s="98" t="str">
        <f t="shared" ref="F9:AC9" si="4">+IF(F3&gt;=$D10,IF(F3&lt;=$E10,"1","2"),"2")</f>
        <v>1</v>
      </c>
      <c r="G9" s="98" t="str">
        <f t="shared" si="4"/>
        <v>2</v>
      </c>
      <c r="H9" s="98" t="str">
        <f t="shared" si="4"/>
        <v>2</v>
      </c>
      <c r="I9" s="98" t="str">
        <f t="shared" si="4"/>
        <v>2</v>
      </c>
      <c r="J9" s="98" t="str">
        <f t="shared" si="4"/>
        <v>2</v>
      </c>
      <c r="K9" s="98" t="str">
        <f t="shared" si="4"/>
        <v>2</v>
      </c>
      <c r="L9" s="98" t="str">
        <f t="shared" si="4"/>
        <v>2</v>
      </c>
      <c r="M9" s="98" t="str">
        <f t="shared" si="4"/>
        <v>2</v>
      </c>
      <c r="N9" s="98" t="str">
        <f t="shared" si="4"/>
        <v>2</v>
      </c>
      <c r="O9" s="98" t="str">
        <f t="shared" si="4"/>
        <v>2</v>
      </c>
      <c r="P9" s="98" t="str">
        <f t="shared" si="4"/>
        <v>2</v>
      </c>
      <c r="Q9" s="98" t="str">
        <f t="shared" si="4"/>
        <v>2</v>
      </c>
      <c r="R9" s="98" t="str">
        <f t="shared" si="4"/>
        <v>2</v>
      </c>
      <c r="S9" s="98" t="str">
        <f t="shared" si="4"/>
        <v>2</v>
      </c>
      <c r="T9" s="98" t="str">
        <f t="shared" si="4"/>
        <v>2</v>
      </c>
      <c r="U9" s="98" t="str">
        <f t="shared" si="4"/>
        <v>2</v>
      </c>
      <c r="V9" s="98" t="str">
        <f t="shared" si="4"/>
        <v>2</v>
      </c>
      <c r="W9" s="98" t="str">
        <f t="shared" si="4"/>
        <v>2</v>
      </c>
      <c r="X9" s="98" t="str">
        <f t="shared" si="4"/>
        <v>2</v>
      </c>
      <c r="Y9" s="98" t="str">
        <f t="shared" si="4"/>
        <v>2</v>
      </c>
      <c r="Z9" s="98" t="str">
        <f t="shared" si="4"/>
        <v>2</v>
      </c>
      <c r="AA9" s="98" t="str">
        <f t="shared" si="4"/>
        <v>2</v>
      </c>
      <c r="AB9" s="98" t="str">
        <f t="shared" si="4"/>
        <v>2</v>
      </c>
      <c r="AC9" s="98" t="str">
        <f t="shared" si="4"/>
        <v>2</v>
      </c>
    </row>
    <row r="10" spans="1:29" ht="51" customHeight="1" thickBot="1" x14ac:dyDescent="0.45">
      <c r="A10" s="1"/>
      <c r="B10" s="192">
        <f>+'5. ACTIVIDAD 2'!C2</f>
        <v>0</v>
      </c>
      <c r="C10" s="193"/>
      <c r="D10" s="99">
        <f>'5. ACTIVIDAD 2'!C4</f>
        <v>0</v>
      </c>
      <c r="E10" s="100">
        <f>'5. ACTIVIDAD 2'!C5</f>
        <v>0</v>
      </c>
      <c r="F10" s="101">
        <f t="shared" ref="F10:AC10" si="5">+F3</f>
        <v>0</v>
      </c>
      <c r="G10" s="101">
        <f t="shared" si="5"/>
        <v>31</v>
      </c>
      <c r="H10" s="101">
        <f t="shared" si="5"/>
        <v>60</v>
      </c>
      <c r="I10" s="101">
        <f t="shared" si="5"/>
        <v>91</v>
      </c>
      <c r="J10" s="101">
        <f t="shared" si="5"/>
        <v>121</v>
      </c>
      <c r="K10" s="102">
        <f t="shared" si="5"/>
        <v>152</v>
      </c>
      <c r="L10" s="102">
        <f t="shared" si="5"/>
        <v>182</v>
      </c>
      <c r="M10" s="102">
        <f t="shared" si="5"/>
        <v>213</v>
      </c>
      <c r="N10" s="102">
        <f t="shared" si="5"/>
        <v>244</v>
      </c>
      <c r="O10" s="102">
        <f t="shared" si="5"/>
        <v>274</v>
      </c>
      <c r="P10" s="102">
        <f t="shared" si="5"/>
        <v>305</v>
      </c>
      <c r="Q10" s="102">
        <f t="shared" si="5"/>
        <v>335</v>
      </c>
      <c r="R10" s="102">
        <f t="shared" si="5"/>
        <v>366</v>
      </c>
      <c r="S10" s="102">
        <f t="shared" si="5"/>
        <v>397</v>
      </c>
      <c r="T10" s="102">
        <f t="shared" si="5"/>
        <v>425</v>
      </c>
      <c r="U10" s="102">
        <f t="shared" si="5"/>
        <v>456</v>
      </c>
      <c r="V10" s="102">
        <f t="shared" si="5"/>
        <v>486</v>
      </c>
      <c r="W10" s="102">
        <f t="shared" si="5"/>
        <v>517</v>
      </c>
      <c r="X10" s="102">
        <f t="shared" si="5"/>
        <v>547</v>
      </c>
      <c r="Y10" s="103">
        <f t="shared" si="5"/>
        <v>578</v>
      </c>
      <c r="Z10" s="103">
        <f t="shared" si="5"/>
        <v>609</v>
      </c>
      <c r="AA10" s="103">
        <f t="shared" si="5"/>
        <v>639</v>
      </c>
      <c r="AB10" s="103">
        <f t="shared" si="5"/>
        <v>670</v>
      </c>
      <c r="AC10" s="103">
        <f t="shared" si="5"/>
        <v>700</v>
      </c>
    </row>
    <row r="11" spans="1:29" ht="19.5" thickBot="1" x14ac:dyDescent="0.45">
      <c r="A11" s="1"/>
      <c r="B11" s="95"/>
      <c r="C11" s="95"/>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row>
    <row r="12" spans="1:29" ht="38.25" thickBot="1" x14ac:dyDescent="0.45">
      <c r="A12" s="1"/>
      <c r="B12" s="182" t="s">
        <v>40</v>
      </c>
      <c r="C12" s="183"/>
      <c r="D12" s="96" t="s">
        <v>24</v>
      </c>
      <c r="E12" s="97" t="s">
        <v>25</v>
      </c>
      <c r="F12" s="98" t="str">
        <f t="shared" ref="F12:AC12" si="6">+IF(F3&gt;=$D13,IF(F3&lt;=$E13,"1","2"),"2")</f>
        <v>1</v>
      </c>
      <c r="G12" s="98" t="str">
        <f t="shared" si="6"/>
        <v>2</v>
      </c>
      <c r="H12" s="98" t="str">
        <f t="shared" si="6"/>
        <v>2</v>
      </c>
      <c r="I12" s="98" t="str">
        <f t="shared" si="6"/>
        <v>2</v>
      </c>
      <c r="J12" s="98" t="str">
        <f t="shared" si="6"/>
        <v>2</v>
      </c>
      <c r="K12" s="98" t="str">
        <f t="shared" si="6"/>
        <v>2</v>
      </c>
      <c r="L12" s="98" t="str">
        <f t="shared" si="6"/>
        <v>2</v>
      </c>
      <c r="M12" s="98" t="str">
        <f t="shared" si="6"/>
        <v>2</v>
      </c>
      <c r="N12" s="98" t="str">
        <f t="shared" si="6"/>
        <v>2</v>
      </c>
      <c r="O12" s="98" t="str">
        <f t="shared" si="6"/>
        <v>2</v>
      </c>
      <c r="P12" s="98" t="str">
        <f t="shared" si="6"/>
        <v>2</v>
      </c>
      <c r="Q12" s="98" t="str">
        <f t="shared" si="6"/>
        <v>2</v>
      </c>
      <c r="R12" s="98" t="str">
        <f t="shared" si="6"/>
        <v>2</v>
      </c>
      <c r="S12" s="98" t="str">
        <f t="shared" si="6"/>
        <v>2</v>
      </c>
      <c r="T12" s="98" t="str">
        <f t="shared" si="6"/>
        <v>2</v>
      </c>
      <c r="U12" s="98" t="str">
        <f t="shared" si="6"/>
        <v>2</v>
      </c>
      <c r="V12" s="98" t="str">
        <f t="shared" si="6"/>
        <v>2</v>
      </c>
      <c r="W12" s="98" t="str">
        <f t="shared" si="6"/>
        <v>2</v>
      </c>
      <c r="X12" s="98" t="str">
        <f t="shared" si="6"/>
        <v>2</v>
      </c>
      <c r="Y12" s="98" t="str">
        <f t="shared" si="6"/>
        <v>2</v>
      </c>
      <c r="Z12" s="98" t="str">
        <f t="shared" si="6"/>
        <v>2</v>
      </c>
      <c r="AA12" s="98" t="str">
        <f t="shared" si="6"/>
        <v>2</v>
      </c>
      <c r="AB12" s="98" t="str">
        <f t="shared" si="6"/>
        <v>2</v>
      </c>
      <c r="AC12" s="98" t="str">
        <f t="shared" si="6"/>
        <v>2</v>
      </c>
    </row>
    <row r="13" spans="1:29" ht="51" customHeight="1" thickBot="1" x14ac:dyDescent="0.45">
      <c r="A13" s="1"/>
      <c r="B13" s="184">
        <f>+'6. ACTIVIDAD 3'!C2</f>
        <v>0</v>
      </c>
      <c r="C13" s="185"/>
      <c r="D13" s="104">
        <f>'6. ACTIVIDAD 3'!C4</f>
        <v>0</v>
      </c>
      <c r="E13" s="105">
        <f>'6. ACTIVIDAD 3'!C5</f>
        <v>0</v>
      </c>
      <c r="F13" s="101">
        <f t="shared" ref="F13:AC13" si="7">+F3</f>
        <v>0</v>
      </c>
      <c r="G13" s="101">
        <f t="shared" si="7"/>
        <v>31</v>
      </c>
      <c r="H13" s="101">
        <f t="shared" si="7"/>
        <v>60</v>
      </c>
      <c r="I13" s="101">
        <f t="shared" si="7"/>
        <v>91</v>
      </c>
      <c r="J13" s="101">
        <f t="shared" si="7"/>
        <v>121</v>
      </c>
      <c r="K13" s="101">
        <f t="shared" si="7"/>
        <v>152</v>
      </c>
      <c r="L13" s="101">
        <f t="shared" si="7"/>
        <v>182</v>
      </c>
      <c r="M13" s="101">
        <f t="shared" si="7"/>
        <v>213</v>
      </c>
      <c r="N13" s="101">
        <f t="shared" si="7"/>
        <v>244</v>
      </c>
      <c r="O13" s="101">
        <f t="shared" si="7"/>
        <v>274</v>
      </c>
      <c r="P13" s="101">
        <f t="shared" si="7"/>
        <v>305</v>
      </c>
      <c r="Q13" s="101">
        <f t="shared" si="7"/>
        <v>335</v>
      </c>
      <c r="R13" s="101">
        <f t="shared" si="7"/>
        <v>366</v>
      </c>
      <c r="S13" s="101">
        <f t="shared" si="7"/>
        <v>397</v>
      </c>
      <c r="T13" s="101">
        <f t="shared" si="7"/>
        <v>425</v>
      </c>
      <c r="U13" s="101">
        <f t="shared" si="7"/>
        <v>456</v>
      </c>
      <c r="V13" s="101">
        <f t="shared" si="7"/>
        <v>486</v>
      </c>
      <c r="W13" s="101">
        <f t="shared" si="7"/>
        <v>517</v>
      </c>
      <c r="X13" s="101">
        <f t="shared" si="7"/>
        <v>547</v>
      </c>
      <c r="Y13" s="101">
        <f t="shared" si="7"/>
        <v>578</v>
      </c>
      <c r="Z13" s="101">
        <f t="shared" si="7"/>
        <v>609</v>
      </c>
      <c r="AA13" s="101">
        <f t="shared" si="7"/>
        <v>639</v>
      </c>
      <c r="AB13" s="101">
        <f t="shared" si="7"/>
        <v>670</v>
      </c>
      <c r="AC13" s="101">
        <f t="shared" si="7"/>
        <v>700</v>
      </c>
    </row>
    <row r="14" spans="1:29" ht="19.5" thickBot="1" x14ac:dyDescent="0.45">
      <c r="A14" s="1"/>
      <c r="B14" s="95"/>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row>
    <row r="15" spans="1:29" ht="38.25" thickBot="1" x14ac:dyDescent="0.45">
      <c r="A15" s="1"/>
      <c r="B15" s="182" t="s">
        <v>41</v>
      </c>
      <c r="C15" s="183"/>
      <c r="D15" s="96" t="s">
        <v>24</v>
      </c>
      <c r="E15" s="97" t="s">
        <v>25</v>
      </c>
      <c r="F15" s="98" t="str">
        <f t="shared" ref="F15:AC15" si="8">+IF(F3&gt;=$D16,IF(F3&lt;=$E16,"1","2"),"2")</f>
        <v>1</v>
      </c>
      <c r="G15" s="98" t="str">
        <f t="shared" si="8"/>
        <v>2</v>
      </c>
      <c r="H15" s="98" t="str">
        <f t="shared" si="8"/>
        <v>2</v>
      </c>
      <c r="I15" s="98" t="str">
        <f t="shared" si="8"/>
        <v>2</v>
      </c>
      <c r="J15" s="98" t="str">
        <f t="shared" si="8"/>
        <v>2</v>
      </c>
      <c r="K15" s="98" t="str">
        <f t="shared" si="8"/>
        <v>2</v>
      </c>
      <c r="L15" s="98" t="str">
        <f t="shared" si="8"/>
        <v>2</v>
      </c>
      <c r="M15" s="98" t="str">
        <f t="shared" si="8"/>
        <v>2</v>
      </c>
      <c r="N15" s="98" t="str">
        <f t="shared" si="8"/>
        <v>2</v>
      </c>
      <c r="O15" s="98" t="str">
        <f t="shared" si="8"/>
        <v>2</v>
      </c>
      <c r="P15" s="98" t="str">
        <f t="shared" si="8"/>
        <v>2</v>
      </c>
      <c r="Q15" s="98" t="str">
        <f t="shared" si="8"/>
        <v>2</v>
      </c>
      <c r="R15" s="98" t="str">
        <f t="shared" si="8"/>
        <v>2</v>
      </c>
      <c r="S15" s="98" t="str">
        <f t="shared" si="8"/>
        <v>2</v>
      </c>
      <c r="T15" s="98" t="str">
        <f t="shared" si="8"/>
        <v>2</v>
      </c>
      <c r="U15" s="98" t="str">
        <f t="shared" si="8"/>
        <v>2</v>
      </c>
      <c r="V15" s="98" t="str">
        <f t="shared" si="8"/>
        <v>2</v>
      </c>
      <c r="W15" s="98" t="str">
        <f t="shared" si="8"/>
        <v>2</v>
      </c>
      <c r="X15" s="98" t="str">
        <f t="shared" si="8"/>
        <v>2</v>
      </c>
      <c r="Y15" s="98" t="str">
        <f t="shared" si="8"/>
        <v>2</v>
      </c>
      <c r="Z15" s="98" t="str">
        <f t="shared" si="8"/>
        <v>2</v>
      </c>
      <c r="AA15" s="98" t="str">
        <f t="shared" si="8"/>
        <v>2</v>
      </c>
      <c r="AB15" s="98" t="str">
        <f t="shared" si="8"/>
        <v>2</v>
      </c>
      <c r="AC15" s="98" t="str">
        <f t="shared" si="8"/>
        <v>2</v>
      </c>
    </row>
    <row r="16" spans="1:29" ht="52.5" customHeight="1" thickBot="1" x14ac:dyDescent="0.45">
      <c r="A16" s="1"/>
      <c r="B16" s="184">
        <f>+'7. ACTIVIDAD 4'!C2</f>
        <v>0</v>
      </c>
      <c r="C16" s="185"/>
      <c r="D16" s="104">
        <f>'7. ACTIVIDAD 4'!C4</f>
        <v>0</v>
      </c>
      <c r="E16" s="105">
        <f>'7. ACTIVIDAD 4'!C5</f>
        <v>0</v>
      </c>
      <c r="F16" s="101">
        <f t="shared" ref="F16:AC16" si="9">+F3</f>
        <v>0</v>
      </c>
      <c r="G16" s="101">
        <f t="shared" si="9"/>
        <v>31</v>
      </c>
      <c r="H16" s="101">
        <f t="shared" si="9"/>
        <v>60</v>
      </c>
      <c r="I16" s="101">
        <f t="shared" si="9"/>
        <v>91</v>
      </c>
      <c r="J16" s="101">
        <f t="shared" si="9"/>
        <v>121</v>
      </c>
      <c r="K16" s="101">
        <f t="shared" si="9"/>
        <v>152</v>
      </c>
      <c r="L16" s="101">
        <f t="shared" si="9"/>
        <v>182</v>
      </c>
      <c r="M16" s="101">
        <f t="shared" si="9"/>
        <v>213</v>
      </c>
      <c r="N16" s="101">
        <f t="shared" si="9"/>
        <v>244</v>
      </c>
      <c r="O16" s="101">
        <f t="shared" si="9"/>
        <v>274</v>
      </c>
      <c r="P16" s="101">
        <f t="shared" si="9"/>
        <v>305</v>
      </c>
      <c r="Q16" s="101">
        <f t="shared" si="9"/>
        <v>335</v>
      </c>
      <c r="R16" s="101">
        <f t="shared" si="9"/>
        <v>366</v>
      </c>
      <c r="S16" s="101">
        <f t="shared" si="9"/>
        <v>397</v>
      </c>
      <c r="T16" s="101">
        <f t="shared" si="9"/>
        <v>425</v>
      </c>
      <c r="U16" s="101">
        <f t="shared" si="9"/>
        <v>456</v>
      </c>
      <c r="V16" s="101">
        <f t="shared" si="9"/>
        <v>486</v>
      </c>
      <c r="W16" s="101">
        <f t="shared" si="9"/>
        <v>517</v>
      </c>
      <c r="X16" s="101">
        <f t="shared" si="9"/>
        <v>547</v>
      </c>
      <c r="Y16" s="101">
        <f t="shared" si="9"/>
        <v>578</v>
      </c>
      <c r="Z16" s="101">
        <f t="shared" si="9"/>
        <v>609</v>
      </c>
      <c r="AA16" s="101">
        <f t="shared" si="9"/>
        <v>639</v>
      </c>
      <c r="AB16" s="101">
        <f t="shared" si="9"/>
        <v>670</v>
      </c>
      <c r="AC16" s="101">
        <f t="shared" si="9"/>
        <v>700</v>
      </c>
    </row>
    <row r="17" spans="1:1" x14ac:dyDescent="0.4">
      <c r="A17" s="1"/>
    </row>
    <row r="18" spans="1:1" x14ac:dyDescent="0.4">
      <c r="A18" s="1"/>
    </row>
    <row r="19" spans="1:1" x14ac:dyDescent="0.4">
      <c r="A19" s="1"/>
    </row>
    <row r="20" spans="1:1" x14ac:dyDescent="0.4">
      <c r="A20" s="1"/>
    </row>
    <row r="21" spans="1:1" x14ac:dyDescent="0.4">
      <c r="A21" s="1"/>
    </row>
    <row r="22" spans="1:1" x14ac:dyDescent="0.4">
      <c r="A22" s="1"/>
    </row>
    <row r="23" spans="1:1" x14ac:dyDescent="0.4">
      <c r="A23" s="1"/>
    </row>
    <row r="24" spans="1:1" x14ac:dyDescent="0.4">
      <c r="A24" s="1"/>
    </row>
    <row r="25" spans="1:1" x14ac:dyDescent="0.4">
      <c r="A25" s="1"/>
    </row>
    <row r="26" spans="1:1" x14ac:dyDescent="0.4">
      <c r="A26" s="1"/>
    </row>
    <row r="27" spans="1:1" x14ac:dyDescent="0.4">
      <c r="A27" s="1"/>
    </row>
    <row r="28" spans="1:1" x14ac:dyDescent="0.4">
      <c r="A28" s="1"/>
    </row>
    <row r="29" spans="1:1" x14ac:dyDescent="0.4">
      <c r="A29" s="1"/>
    </row>
    <row r="30" spans="1:1" x14ac:dyDescent="0.4">
      <c r="A30" s="1"/>
    </row>
    <row r="31" spans="1:1" x14ac:dyDescent="0.4">
      <c r="A31" s="1"/>
    </row>
    <row r="32" spans="1:1" x14ac:dyDescent="0.4">
      <c r="A32" s="1"/>
    </row>
    <row r="33" spans="1:1" x14ac:dyDescent="0.4">
      <c r="A33" s="1"/>
    </row>
    <row r="34" spans="1:1" x14ac:dyDescent="0.4">
      <c r="A34" s="1"/>
    </row>
    <row r="35" spans="1:1" x14ac:dyDescent="0.4">
      <c r="A35" s="1"/>
    </row>
    <row r="36" spans="1:1" x14ac:dyDescent="0.4">
      <c r="A36" s="1"/>
    </row>
    <row r="37" spans="1:1" x14ac:dyDescent="0.4">
      <c r="A37" s="1"/>
    </row>
  </sheetData>
  <sheetProtection algorithmName="SHA-512" hashValue="/bss7x4Idria4tLBT5hYhtwPsh1u2/rMZovf9naVC+Vf58irISV3K1Je5zB2/zss48Y2AnsxPtKA1YD6TRh/mg==" saltValue="MQZunH8XV0FxCWN9L8mxCA==" spinCount="100000" sheet="1" objects="1" scenarios="1"/>
  <mergeCells count="8">
    <mergeCell ref="B15:C15"/>
    <mergeCell ref="B16:C16"/>
    <mergeCell ref="B13:C13"/>
    <mergeCell ref="B6:C6"/>
    <mergeCell ref="B7:C7"/>
    <mergeCell ref="B9:C9"/>
    <mergeCell ref="B10:C10"/>
    <mergeCell ref="B12:C12"/>
  </mergeCells>
  <conditionalFormatting sqref="F3:AC3">
    <cfRule type="expression" dxfId="12" priority="27">
      <formula>F$2="1"</formula>
    </cfRule>
  </conditionalFormatting>
  <conditionalFormatting sqref="F7:AC7">
    <cfRule type="expression" dxfId="11" priority="108">
      <formula>F$6="2"</formula>
    </cfRule>
    <cfRule type="expression" dxfId="10" priority="109">
      <formula>F$6="1"</formula>
    </cfRule>
  </conditionalFormatting>
  <conditionalFormatting sqref="F10:AC10">
    <cfRule type="expression" dxfId="9" priority="16">
      <formula>F$9="2"</formula>
    </cfRule>
    <cfRule type="expression" dxfId="8" priority="20">
      <formula>F$9="1"</formula>
    </cfRule>
  </conditionalFormatting>
  <conditionalFormatting sqref="F13:AC13">
    <cfRule type="expression" dxfId="7" priority="11">
      <formula>F$12="2"</formula>
    </cfRule>
    <cfRule type="expression" dxfId="6" priority="15">
      <formula>F$12="1"</formula>
    </cfRule>
  </conditionalFormatting>
  <conditionalFormatting sqref="F16:AC16">
    <cfRule type="expression" dxfId="5" priority="4">
      <formula>F$15="2"</formula>
    </cfRule>
    <cfRule type="expression" dxfId="4" priority="8">
      <formula>F$15="1"</formula>
    </cfRule>
  </conditionalFormatting>
  <hyperlinks>
    <hyperlink ref="B6:C6" location="'ACTIVIDAD 1'!A1" display="ACTIVIDAD 1" xr:uid="{6478CCE2-C0DF-4A15-9F26-5626D657D298}"/>
    <hyperlink ref="B9:C9" location="'ACTIVIDAD 2'!A1" display="ACTIVIDAD 2" xr:uid="{2CD5C401-4613-46CD-A1C9-6CC54009F1EB}"/>
    <hyperlink ref="B12:C12" location="'ACTIVIDAD 3'!A1" display="ACTIVIDAD 3" xr:uid="{48AD133F-FC10-4CEA-8102-E18E07B3E48F}"/>
    <hyperlink ref="B15:C15" location="'ACTIVIDAD 4'!A1" display="ACTIVIDAD 4" xr:uid="{990D9078-963A-42A3-AE30-1F636F3B3C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1CD6A2774F87C42858003E3028B3341" ma:contentTypeVersion="9" ma:contentTypeDescription="Crear nuevo documento." ma:contentTypeScope="" ma:versionID="24d304c8e2a1eb52872c65e5f132d453">
  <xsd:schema xmlns:xsd="http://www.w3.org/2001/XMLSchema" xmlns:xs="http://www.w3.org/2001/XMLSchema" xmlns:p="http://schemas.microsoft.com/office/2006/metadata/properties" xmlns:ns2="c7e4f3fe-43e1-424e-9b28-10be3093874a" targetNamespace="http://schemas.microsoft.com/office/2006/metadata/properties" ma:root="true" ma:fieldsID="d7cdb960604b0a9b86b46614a1ea582b" ns2:_="">
    <xsd:import namespace="c7e4f3fe-43e1-424e-9b28-10be309387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e4f3fe-43e1-424e-9b28-10be309387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7e4f3fe-43e1-424e-9b28-10be3093874a">
      <Terms xmlns="http://schemas.microsoft.com/office/infopath/2007/PartnerControls"/>
    </lcf76f155ced4ddcb4097134ff3c332f>
  </documentManagement>
</p:properties>
</file>

<file path=customXml/item4.xml><?xml version="1.0" encoding="utf-8"?>
<scriptIds xmlns="http://schemas.microsoft.com/office/extensibility/maker/v1.0" id="script-ids-node-id"/>
</file>

<file path=customXml/itemProps1.xml><?xml version="1.0" encoding="utf-8"?>
<ds:datastoreItem xmlns:ds="http://schemas.openxmlformats.org/officeDocument/2006/customXml" ds:itemID="{5FA974CE-D8B0-4366-8EC4-C5A15E15810E}"/>
</file>

<file path=customXml/itemProps2.xml><?xml version="1.0" encoding="utf-8"?>
<ds:datastoreItem xmlns:ds="http://schemas.openxmlformats.org/officeDocument/2006/customXml" ds:itemID="{950EC4BF-C37A-41EC-BD5F-4A5B689EEAD3}">
  <ds:schemaRefs>
    <ds:schemaRef ds:uri="http://schemas.microsoft.com/sharepoint/v3/contenttype/forms"/>
  </ds:schemaRefs>
</ds:datastoreItem>
</file>

<file path=customXml/itemProps3.xml><?xml version="1.0" encoding="utf-8"?>
<ds:datastoreItem xmlns:ds="http://schemas.openxmlformats.org/officeDocument/2006/customXml" ds:itemID="{547E836A-FDD0-44BA-8F15-0F3D8C683A3D}">
  <ds:schemaRefs>
    <ds:schemaRef ds:uri="http://schemas.microsoft.com/office/2006/metadata/properties"/>
    <ds:schemaRef ds:uri="http://schemas.microsoft.com/office/infopath/2007/PartnerControls"/>
    <ds:schemaRef ds:uri="d9de2088-27a1-452c-b743-43b7256fce12"/>
    <ds:schemaRef ds:uri="839d7389-4951-4461-9185-91122e5f0928"/>
    <ds:schemaRef ds:uri="ba600c26-20e0-433c-877d-adf8e183668e"/>
    <ds:schemaRef ds:uri="c1a80a25-8f06-4e80-b1b4-8c5f82e89f16"/>
    <ds:schemaRef ds:uri="55accd42-46f7-4278-b22a-02651f266b4f"/>
    <ds:schemaRef ds:uri="bc934ed1-fc6e-40dc-8eb3-366867545b6c"/>
  </ds:schemaRefs>
</ds:datastoreItem>
</file>

<file path=customXml/itemProps4.xml><?xml version="1.0" encoding="utf-8"?>
<ds:datastoreItem xmlns:ds="http://schemas.openxmlformats.org/officeDocument/2006/customXml" ds:itemID="{2BA53BD8-A919-45DE-B570-91A0CAAB094A}">
  <ds:schemaRefs>
    <ds:schemaRef ds:uri="http://schemas.microsoft.com/office/extensibility/maker/v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0. INSTRUCCIONES</vt:lpstr>
      <vt:lpstr>1. DATOS BASICOS</vt:lpstr>
      <vt:lpstr>2. DETALLE PRESUPUESTO</vt:lpstr>
      <vt:lpstr>3. TECNOLOGÍAS EMPLEADAS</vt:lpstr>
      <vt:lpstr>4. ACTIVIDAD 1</vt:lpstr>
      <vt:lpstr>5. ACTIVIDAD 2</vt:lpstr>
      <vt:lpstr>6. ACTIVIDAD 3</vt:lpstr>
      <vt:lpstr>7. ACTIVIDAD 4</vt:lpstr>
      <vt:lpstr>8. CRONOGRAMA DE ACTIVIDADES</vt:lpstr>
      <vt:lpstr>9. RESUMEN DE PRESUPUESTO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Carlos Huesca Azorín</dc:creator>
  <cp:lastModifiedBy>Carlos Miras Marín</cp:lastModifiedBy>
  <cp:lastPrinted>2024-06-04T10:57:22Z</cp:lastPrinted>
  <dcterms:created xsi:type="dcterms:W3CDTF">2024-05-28T13:00:27Z</dcterms:created>
  <dcterms:modified xsi:type="dcterms:W3CDTF">2025-04-24T11:28:55Z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0x01010001CD6A2774F87C42858003E3028B3341</vt:lpwstr>
  </property>
  <property fmtid="{D5CDD505-2E9C-101B-9397-08002B2CF9AE}" pid="3" name="MediaServiceImageTags">
    <vt:lpwstr/>
  </property>
  <property fmtid="{D5CDD505-2E9C-101B-9397-08002B2CF9AE}" pid="4" name="Order">
    <vt:r8>24942600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