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IDIN/24.IDIN-5-Formularios_cobro_IDIN_IDCO/"/>
    </mc:Choice>
  </mc:AlternateContent>
  <xr:revisionPtr revIDLastSave="930" documentId="8_{F4FCA79F-BEC2-40FC-AF2B-F322AB1E5EC2}" xr6:coauthVersionLast="47" xr6:coauthVersionMax="47" xr10:uidLastSave="{891FD328-42B7-4D87-9152-34380BA083F3}"/>
  <bookViews>
    <workbookView xWindow="-110" yWindow="-110" windowWidth="22780" windowHeight="14540" activeTab="2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I25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l="1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<sst xmlns="http://schemas.openxmlformats.org/spreadsheetml/2006/main" count="120" uniqueCount="112">
  <si>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</si>
  <si>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</si>
  <si>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</si>
  <si>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</si>
  <si>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</si>
  <si>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</si>
  <si>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</si>
  <si>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</si>
  <si>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</si>
  <si>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</si>
  <si>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</si>
  <si>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</si>
  <si>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</si>
  <si>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</si>
  <si>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</si>
  <si>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</si>
  <si>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</si>
  <si>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</si>
  <si>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</si>
  <si>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</si>
  <si>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</si>
  <si>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</si>
  <si>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CT01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</si>
  <si>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</si>
  <si>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</si>
  <si>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</si>
  <si>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</si>
  <si>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</si>
  <si>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</si>
  <si>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</si>
  <si>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</si>
  <si>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</si>
  <si>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</si>
  <si>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</si>
  <si>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IDCO</t>
  </si>
  <si>
    <t>IDIN</t>
  </si>
  <si>
    <t>PROGRAMA DE AYUDAS DIRIGIDAS A LOS CCTT DE LA REGIÓN DE MURCIA DESTINADAS A LA REALIZACIÓN DE ACTIVIDADES DE I+D DE CARÁCTER NO ECONÓMICO.</t>
  </si>
  <si>
    <t>nº 82, de 11 de abril de 2023</t>
  </si>
  <si>
    <t>SÍ</t>
  </si>
  <si>
    <t>CT02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</si>
  <si>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</si>
  <si>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</si>
  <si>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</si>
  <si>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</si>
  <si>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</si>
  <si>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</si>
  <si>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</si>
  <si>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</si>
  <si>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</si>
  <si>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</si>
  <si>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</si>
  <si>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</si>
  <si>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</si>
  <si>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</si>
  <si>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</si>
  <si>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</si>
  <si>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</si>
  <si>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</si>
  <si>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</si>
  <si>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</si>
  <si>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</si>
  <si>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</si>
  <si>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</si>
  <si>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</si>
  <si>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</si>
  <si>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</si>
  <si>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</si>
  <si>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</si>
  <si>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</si>
  <si>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</si>
  <si>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</si>
  <si>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</si>
  <si>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</si>
  <si>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</si>
  <si>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</si>
  <si>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</si>
  <si>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</si>
  <si>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</si>
  <si>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</si>
  <si>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</si>
  <si>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</si>
  <si>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</si>
  <si>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</si>
  <si>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</si>
  <si>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</si>
  <si>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</si>
  <si>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</si>
  <si>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</si>
  <si>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</si>
  <si>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</si>
  <si>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</si>
  <si>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</si>
  <si>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</si>
  <si>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</si>
  <si>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</si>
  <si>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</si>
  <si>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NO</t>
  </si>
  <si>
    <t>PAPE</t>
  </si>
  <si>
    <t>PROGRAMA DE AYUDAS PARA LA DOTACIÓN Y REHABILITACIÓN DE PARQUES EMPRESARIALES</t>
  </si>
  <si>
    <t>nº 295, 23 de diciembre de 2021</t>
  </si>
  <si>
    <t>nº 283, 9 de diciembre de 2022</t>
  </si>
  <si>
    <t>nº 106, 9 de mayo de 2024</t>
  </si>
  <si>
    <t>MAKE</t>
  </si>
  <si>
    <t>PROGRAMA DE AYUDAS DIRIGIDAS A LA INTERNACIONALIZACIÓN DE LAS EMPRESAS DE LA REGIÓN DE MURCIA</t>
  </si>
  <si>
    <t>nº 298, 28 de diciembre de 2023</t>
  </si>
  <si>
    <t>nº 96, 26 de abril de 2024</t>
  </si>
  <si>
    <t>EPTE</t>
  </si>
  <si>
    <t>PROGRAMA DE AYUDAS PARA LA REALZIACIÓN DE PROYECTOS EMPRESARIALES EN LA FASE DE CREACIÓN Y CONSOLIDACIÓN DE EMPRESAS CON POTENCIAL TECNOLÓGICO Y ESCALABLES</t>
  </si>
  <si>
    <t>nº 100, 2 de mayo de 2024</t>
  </si>
  <si>
    <t>PROGRAMA DE AYUDAS DESTINADAS A FOMETAR LA I+D EMPRESARIAL EN EL MARCO RIS4 REGIÓN DE MURCIA, COFINANCIAS POR FEDER</t>
  </si>
  <si>
    <t>nº 15, 19 de enero de 2024</t>
  </si>
  <si>
    <t>nº 65, 18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</si>
</sst>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family val="2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0" fontId="7" fillId="2" borderId="1" xfId="0" applyFont="1" applyFill="1" applyBorder="1" applyAlignment="1">
      <alignment horizontal="left" vertical="center"/>
    </xf>
    <xf numFmtId="166" fontId="7" fillId="2" borderId="1" xfId="2" applyNumberFormat="1" applyFont="1" applyFill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 hidden="1"/>
    </xf>
    <xf numFmtId="165" fontId="9" fillId="2" borderId="1" xfId="1" applyNumberFormat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zoomScaleNormal="100" workbookViewId="0">
      <selection activeCell="K39" sqref="K39"/>
    </sheetView>
  </sheetViews>
  <sheetFormatPr baseColWidth="10" defaultColWidth="9.1796875" defaultRowHeight="16" x14ac:dyDescent="0.25"/>
  <cols>
    <col min="1" max="1" width="5.54296875" style="25" customWidth="1"/>
    <col min="2" max="2" width="85.54296875" style="25" customWidth="1"/>
    <col min="3" max="1001" width="10.54296875" style="25" customWidth="1"/>
    <col min="1002" max="16384" width="9.1796875" style="25"/>
  </cols>
  <sheetData>
    <row r="1" spans="1:2" ht="15" customHeight="1" x14ac:dyDescent="0.25">
      <c r="A1" s="48" t="s">
        <v>14</v>
      </c>
    </row>
    <row r="2" spans="1:2" ht="37" x14ac:dyDescent="0.25">
      <c r="B2" s="49" t="s">
        <v>15</v>
      </c>
    </row>
    <row r="4" spans="1:2" ht="32" x14ac:dyDescent="0.25">
      <c r="B4" s="50" t="s">
        <v>6</v>
      </c>
    </row>
    <row r="5" spans="1:2" x14ac:dyDescent="0.25">
      <c r="B5" s="50"/>
    </row>
    <row r="6" spans="1:2" ht="32" x14ac:dyDescent="0.25">
      <c r="B6" s="51" t="s">
        <v>7</v>
      </c>
    </row>
    <row r="7" spans="1:2" ht="15" customHeight="1" x14ac:dyDescent="0.25">
      <c r="B7" s="52"/>
    </row>
    <row r="8" spans="1:2" ht="15" customHeight="1" x14ac:dyDescent="0.25">
      <c r="B8" s="53" t="s">
        <v>62</v>
      </c>
    </row>
    <row r="9" spans="1:2" ht="10" customHeight="1" x14ac:dyDescent="0.25"/>
    <row r="10" spans="1:2" ht="15" customHeight="1" x14ac:dyDescent="0.25">
      <c r="B10" s="54" t="s">
        <v>8</v>
      </c>
    </row>
    <row r="11" spans="1:2" ht="15" customHeight="1" x14ac:dyDescent="0.25">
      <c r="B11" s="55" t="s">
        <v>59</v>
      </c>
    </row>
    <row r="12" spans="1:2" ht="15" customHeight="1" x14ac:dyDescent="0.25">
      <c r="B12" s="55" t="s">
        <v>60</v>
      </c>
    </row>
    <row r="13" spans="1:2" ht="15" customHeight="1" x14ac:dyDescent="0.25">
      <c r="B13" s="55" t="s">
        <v>61</v>
      </c>
    </row>
    <row r="14" spans="1:2" ht="15" customHeight="1" x14ac:dyDescent="0.25">
      <c r="B14" s="55" t="s">
        <v>63</v>
      </c>
    </row>
    <row r="15" spans="1:2" ht="15" customHeight="1" x14ac:dyDescent="0.25">
      <c r="B15" s="52"/>
    </row>
    <row r="16" spans="1:2" ht="15" customHeight="1" x14ac:dyDescent="0.25">
      <c r="B16" s="53" t="s">
        <v>65</v>
      </c>
    </row>
    <row r="17" spans="2:2" ht="10" customHeight="1" x14ac:dyDescent="0.25"/>
    <row r="18" spans="2:2" ht="48" x14ac:dyDescent="0.25">
      <c r="B18" s="56" t="s">
        <v>66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zoomScaleNormal="100" workbookViewId="0">
      <selection activeCell="C20" sqref="C20"/>
    </sheetView>
  </sheetViews>
  <sheetFormatPr baseColWidth="10" defaultColWidth="11.453125" defaultRowHeight="15" customHeight="1" x14ac:dyDescent="0.25"/>
  <cols>
    <col min="1" max="1" width="5.7265625" style="9" customWidth="1"/>
    <col min="2" max="2" width="17" style="9" customWidth="1"/>
    <col min="3" max="3" width="15.26953125" style="9" bestFit="1" customWidth="1"/>
    <col min="4" max="4" width="6.7265625" style="9" customWidth="1"/>
    <col min="5" max="8" width="10.7265625" style="9" customWidth="1"/>
    <col min="9" max="9" width="35.7265625" style="9" customWidth="1"/>
    <col min="10" max="16384" width="11.453125" style="9"/>
  </cols>
  <sheetData>
    <row r="1" spans="2:9" ht="16" x14ac:dyDescent="0.25"/>
    <row r="9" spans="2:9" ht="15" customHeight="1" x14ac:dyDescent="0.25">
      <c r="B9" s="110" t="s">
        <v>16</v>
      </c>
      <c r="C9" s="111"/>
      <c r="D9" s="112"/>
      <c r="E9" s="112"/>
      <c r="F9" s="112"/>
      <c r="G9" s="112"/>
      <c r="H9" s="112"/>
      <c r="I9" s="113"/>
    </row>
    <row r="10" spans="2:9" ht="15" customHeight="1" x14ac:dyDescent="0.25">
      <c r="B10" s="110"/>
      <c r="C10" s="114"/>
      <c r="D10" s="115"/>
      <c r="E10" s="115"/>
      <c r="F10" s="115"/>
      <c r="G10" s="115"/>
      <c r="H10" s="115"/>
      <c r="I10" s="116"/>
    </row>
    <row r="11" spans="2:9" ht="15" customHeight="1" x14ac:dyDescent="0.25">
      <c r="B11" s="10"/>
    </row>
    <row r="12" spans="2:9" ht="15" customHeight="1" x14ac:dyDescent="0.25">
      <c r="B12" s="117" t="s">
        <v>17</v>
      </c>
      <c r="C12" s="118" t="str">
        <f>VLOOKUP(AUXILIAR!$B$6,AUXILIAR!$D$6:$F$80,3,FALSE)</f>
        <v>PROGRAMA DE AYUDAS DESTINADAS A FOMETAR LA I+D EMPRESARIAL EN EL MARCO RIS4 REGIÓN DE MURCIA, COFINANCIAS POR FEDER</v>
      </c>
      <c r="D12" s="119"/>
      <c r="E12" s="119"/>
      <c r="F12" s="119"/>
      <c r="G12" s="119"/>
      <c r="H12" s="119"/>
      <c r="I12" s="120"/>
    </row>
    <row r="13" spans="2:9" ht="15" customHeight="1" x14ac:dyDescent="0.25">
      <c r="B13" s="117"/>
      <c r="C13" s="121"/>
      <c r="D13" s="122"/>
      <c r="E13" s="122"/>
      <c r="F13" s="122"/>
      <c r="G13" s="122"/>
      <c r="H13" s="122"/>
      <c r="I13" s="123"/>
    </row>
    <row r="14" spans="2:9" ht="15" customHeight="1" x14ac:dyDescent="0.25">
      <c r="B14" s="117"/>
      <c r="C14" s="124"/>
      <c r="D14" s="125"/>
      <c r="E14" s="125"/>
      <c r="F14" s="125"/>
      <c r="G14" s="125"/>
      <c r="H14" s="125"/>
      <c r="I14" s="126"/>
    </row>
    <row r="15" spans="2:9" ht="15" customHeight="1" x14ac:dyDescent="0.25">
      <c r="B15" s="10"/>
    </row>
    <row r="16" spans="2:9" ht="15" customHeight="1" x14ac:dyDescent="0.25">
      <c r="B16" s="10" t="s">
        <v>18</v>
      </c>
      <c r="C16" s="11">
        <f>AUXILIAR!$P$8</f>
        <v>2024</v>
      </c>
      <c r="D16" s="12"/>
      <c r="F16" s="107" t="s">
        <v>19</v>
      </c>
      <c r="G16" s="107"/>
      <c r="H16" s="107"/>
      <c r="I16" s="127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15, 19 de enero de 2024</v>
      </c>
    </row>
    <row r="17" spans="2:9" ht="15" customHeight="1" x14ac:dyDescent="0.25">
      <c r="B17" s="10"/>
      <c r="F17" s="107"/>
      <c r="G17" s="107"/>
      <c r="H17" s="107"/>
      <c r="I17" s="127"/>
    </row>
    <row r="18" spans="2:9" ht="15" customHeight="1" x14ac:dyDescent="0.25">
      <c r="B18" s="10" t="s">
        <v>20</v>
      </c>
      <c r="C18" s="13">
        <f>VLOOKUP(AUXILIAR!$B$6,AUXILIAR!$D$6:$F$80,2,FALSE)</f>
        <v>8</v>
      </c>
      <c r="D18" s="14"/>
      <c r="F18" s="107"/>
      <c r="G18" s="107"/>
      <c r="H18" s="107"/>
      <c r="I18" s="127"/>
    </row>
    <row r="19" spans="2:9" ht="15" customHeight="1" x14ac:dyDescent="0.25">
      <c r="B19" s="10"/>
    </row>
    <row r="20" spans="2:9" ht="15" customHeight="1" x14ac:dyDescent="0.25">
      <c r="B20" s="10" t="s">
        <v>21</v>
      </c>
      <c r="C20" s="106"/>
      <c r="D20" s="12"/>
      <c r="E20" s="12"/>
      <c r="F20" s="107" t="str">
        <f>CONCATENATE("BORM EXTRACTO","
 ","CONVOCATORIA","
 ","(Y MODIFICACIONES):")</f>
        <v>BORM EXTRACTO
 CONVOCATORIA
 (Y MODIFICACIONES):</v>
      </c>
      <c r="G20" s="107"/>
      <c r="H20" s="107"/>
      <c r="I20" s="108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65, 18 de marzo de 2024</v>
      </c>
    </row>
    <row r="21" spans="2:9" ht="15" customHeight="1" x14ac:dyDescent="0.25">
      <c r="B21" s="10"/>
      <c r="F21" s="107"/>
      <c r="G21" s="107"/>
      <c r="H21" s="107"/>
      <c r="I21" s="108"/>
    </row>
    <row r="22" spans="2:9" ht="15" customHeight="1" x14ac:dyDescent="0.25">
      <c r="B22" s="10" t="s">
        <v>23</v>
      </c>
      <c r="C22" s="15" t="str">
        <f>CONCATENATE(C16,".",TEXT(C18,"00"),".",C20,".")</f>
        <v>2024.08..</v>
      </c>
      <c r="D22" s="24"/>
      <c r="F22" s="107"/>
      <c r="G22" s="107"/>
      <c r="H22" s="107"/>
      <c r="I22" s="108"/>
    </row>
    <row r="23" spans="2:9" ht="15" customHeight="1" x14ac:dyDescent="0.25">
      <c r="B23" s="10"/>
      <c r="C23" s="10"/>
      <c r="D23" s="10"/>
      <c r="E23" s="10"/>
      <c r="F23" s="10"/>
      <c r="H23" s="16"/>
    </row>
    <row r="24" spans="2:9" ht="15" customHeight="1" x14ac:dyDescent="0.25">
      <c r="F24" s="17" t="s">
        <v>24</v>
      </c>
      <c r="H24" s="18" t="s">
        <v>56</v>
      </c>
      <c r="I24" s="18" t="s">
        <v>57</v>
      </c>
    </row>
    <row r="25" spans="2:9" ht="15" customHeight="1" x14ac:dyDescent="0.5">
      <c r="B25" s="19" t="s">
        <v>91</v>
      </c>
      <c r="C25" s="20"/>
      <c r="D25" s="20"/>
      <c r="F25" s="104"/>
      <c r="H25" s="57"/>
      <c r="I25" s="57" t="str">
        <f>IF(AND(F25="",H25=""),"",IF(AND(F25&lt;&gt;"",H25=""),F25,IF(AND(F25&lt;&gt;"",H25&lt;&gt;""),H25,H25)))</f>
        <v/>
      </c>
    </row>
    <row r="26" spans="2:9" ht="15" customHeight="1" x14ac:dyDescent="0.5">
      <c r="B26" s="20"/>
      <c r="C26" s="20"/>
      <c r="D26" s="20"/>
      <c r="F26" s="18"/>
      <c r="H26" s="18"/>
      <c r="I26" s="18"/>
    </row>
    <row r="27" spans="2:9" ht="15" customHeight="1" x14ac:dyDescent="0.5">
      <c r="B27" s="19" t="s">
        <v>92</v>
      </c>
      <c r="C27" s="20"/>
      <c r="D27" s="20"/>
      <c r="F27" s="104"/>
      <c r="H27" s="57"/>
      <c r="I27" s="57" t="str">
        <f>IF(AND(F27="",H27=""),"",IF(AND(F27&lt;&gt;"",H27=""),F27,IF(AND(F27&lt;&gt;"",H27&lt;&gt;""),H27,H27)))</f>
        <v/>
      </c>
    </row>
    <row r="28" spans="2:9" ht="15" customHeight="1" x14ac:dyDescent="0.5">
      <c r="B28" s="20"/>
      <c r="C28" s="20"/>
      <c r="D28" s="20"/>
      <c r="F28" s="18"/>
      <c r="H28" s="18"/>
      <c r="I28" s="18"/>
    </row>
    <row r="29" spans="2:9" ht="15" customHeight="1" x14ac:dyDescent="0.5">
      <c r="B29" s="19" t="s">
        <v>25</v>
      </c>
      <c r="C29" s="20"/>
      <c r="D29" s="20"/>
      <c r="F29" s="21" t="str">
        <f>IF(F27="","",AUXILIAR!S17)</f>
        <v/>
      </c>
      <c r="H29" s="57" t="s">
        <v>58</v>
      </c>
      <c r="I29" s="57" t="str">
        <f>IF(AND(F29="",H29=""),"",IF(AND(F29&lt;&gt;"",H29=""),F29,IF(AND(F29&lt;&gt;"",H29&lt;&gt;""),H29,H29)))</f>
        <v/>
      </c>
    </row>
    <row r="31" spans="2:9" ht="15" customHeight="1" x14ac:dyDescent="0.25">
      <c r="B31" s="2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9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9"/>
      <c r="D33" s="109"/>
      <c r="E33" s="109"/>
      <c r="F33" s="109"/>
      <c r="G33" s="109"/>
      <c r="H33" s="109"/>
      <c r="I33" s="109"/>
    </row>
    <row r="34" spans="2:9" ht="15" customHeight="1" x14ac:dyDescent="0.25">
      <c r="B34" s="23"/>
      <c r="C34" s="23"/>
      <c r="D34" s="23"/>
      <c r="E34" s="23"/>
      <c r="F34" s="23"/>
      <c r="G34" s="23"/>
      <c r="H34" s="23"/>
      <c r="I34" s="23"/>
    </row>
    <row r="35" spans="2:9" ht="15" customHeight="1" x14ac:dyDescent="0.25">
      <c r="B35" s="23"/>
      <c r="C35" s="23"/>
      <c r="D35" s="23"/>
      <c r="E35" s="23"/>
      <c r="F35" s="23"/>
      <c r="G35" s="23"/>
      <c r="H35" s="23"/>
      <c r="I35" s="23"/>
    </row>
    <row r="36" spans="2:9" ht="15" customHeight="1" x14ac:dyDescent="0.25">
      <c r="B36" s="23"/>
      <c r="C36" s="23"/>
      <c r="D36" s="23"/>
      <c r="E36" s="23"/>
      <c r="F36" s="23"/>
      <c r="G36" s="23"/>
      <c r="H36" s="23"/>
      <c r="I36" s="23"/>
    </row>
    <row r="37" spans="2:9" ht="15" customHeight="1" x14ac:dyDescent="0.25">
      <c r="B37" s="23"/>
      <c r="C37" s="23"/>
      <c r="D37" s="23"/>
      <c r="E37" s="23"/>
      <c r="F37" s="23"/>
      <c r="G37" s="23"/>
      <c r="H37" s="23"/>
      <c r="I37" s="23"/>
    </row>
  </sheetData>
  <sheetProtection algorithmName="SHA-512" hashValue="pWD8JZ/844qWryy70FzyMlvPgH+GB7MjWyrJkhPlwFK5mfgERSxkekDq/mWcuQ6fZGTMgXyA7qfr+zRW4kk1tA==" saltValue="PXyDJgO3eT/ZVG8vuBjAOQ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tabSelected="1" zoomScaleNormal="100" workbookViewId="0">
      <selection activeCell="H13" sqref="H13"/>
    </sheetView>
  </sheetViews>
  <sheetFormatPr baseColWidth="10" defaultColWidth="11.453125" defaultRowHeight="12.5" x14ac:dyDescent="0.25"/>
  <cols>
    <col min="1" max="1" width="5.7265625" style="2" customWidth="1"/>
    <col min="2" max="2" width="7.54296875" style="1" hidden="1" customWidth="1"/>
    <col min="3" max="4" width="5.54296875" style="1" hidden="1" customWidth="1"/>
    <col min="5" max="5" width="5.54296875" style="2" customWidth="1"/>
    <col min="6" max="6" width="12.453125" style="1" customWidth="1"/>
    <col min="7" max="7" width="13.453125" style="1" customWidth="1"/>
    <col min="8" max="8" width="60.7265625" style="2" customWidth="1"/>
    <col min="9" max="9" width="15.7265625" style="5" customWidth="1"/>
    <col min="10" max="10" width="5.7265625" style="2" customWidth="1"/>
    <col min="11" max="16384" width="11.453125" style="2"/>
  </cols>
  <sheetData>
    <row r="1" spans="1:10" x14ac:dyDescent="0.25">
      <c r="A1" s="1"/>
      <c r="F1" s="2"/>
      <c r="G1" s="2"/>
    </row>
    <row r="2" spans="1:10" ht="20.149999999999999" customHeight="1" x14ac:dyDescent="0.25">
      <c r="F2" s="2"/>
      <c r="G2" s="2"/>
      <c r="I2" s="35"/>
      <c r="J2" s="3"/>
    </row>
    <row r="3" spans="1:10" ht="20.149999999999999" customHeight="1" x14ac:dyDescent="0.25">
      <c r="F3" s="2"/>
      <c r="G3" s="2"/>
      <c r="H3" s="36"/>
      <c r="I3" s="4" t="str">
        <f>CONCATENATE("Nº DE EXPEDIENTE: ",EXPEDIENTE!$C$22,TEXT(EXPEDIENTE!$D$22,"0000"))</f>
        <v>Nº DE EXPEDIENTE: 2024.08..0000</v>
      </c>
    </row>
    <row r="4" spans="1:10" ht="20.149999999999999" customHeight="1" x14ac:dyDescent="0.25">
      <c r="F4" s="2"/>
      <c r="G4" s="2"/>
      <c r="H4" s="36"/>
      <c r="I4" s="35"/>
      <c r="J4" s="37"/>
    </row>
    <row r="5" spans="1:10" ht="20.149999999999999" customHeight="1" x14ac:dyDescent="0.25">
      <c r="F5" s="2"/>
      <c r="G5" s="2"/>
      <c r="I5" s="35"/>
    </row>
    <row r="6" spans="1:10" ht="20.149999999999999" customHeight="1" x14ac:dyDescent="0.25">
      <c r="F6" s="2"/>
      <c r="G6" s="2"/>
      <c r="I6" s="35"/>
    </row>
    <row r="7" spans="1:10" ht="20.149999999999999" customHeight="1" x14ac:dyDescent="0.25">
      <c r="F7" s="2"/>
      <c r="G7" s="2"/>
    </row>
    <row r="8" spans="1:10" s="38" customFormat="1" ht="20.149999999999999" customHeight="1" x14ac:dyDescent="0.25">
      <c r="B8" s="39" t="s">
        <v>5</v>
      </c>
      <c r="C8" s="39" t="s">
        <v>3</v>
      </c>
      <c r="D8" s="39" t="s">
        <v>4</v>
      </c>
      <c r="E8" s="40" t="s">
        <v>2</v>
      </c>
      <c r="F8" s="41" t="s">
        <v>9</v>
      </c>
      <c r="G8" s="41" t="s">
        <v>10</v>
      </c>
      <c r="H8" s="41" t="s">
        <v>0</v>
      </c>
      <c r="I8" s="42" t="s">
        <v>1</v>
      </c>
      <c r="J8" s="43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4">
        <v>1</v>
      </c>
      <c r="F9" s="45"/>
      <c r="G9" s="45"/>
      <c r="H9" s="46"/>
      <c r="I9" s="47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4">
        <v>2</v>
      </c>
      <c r="F10" s="45"/>
      <c r="G10" s="45"/>
      <c r="H10" s="46"/>
      <c r="I10" s="47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4">
        <v>3</v>
      </c>
      <c r="F11" s="45"/>
      <c r="G11" s="45"/>
      <c r="H11" s="46"/>
      <c r="I11" s="47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4">
        <v>4</v>
      </c>
      <c r="F12" s="45"/>
      <c r="G12" s="45"/>
      <c r="H12" s="46"/>
      <c r="I12" s="47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4">
        <v>5</v>
      </c>
      <c r="F13" s="45"/>
      <c r="G13" s="45"/>
      <c r="H13" s="46"/>
      <c r="I13" s="47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4">
        <v>6</v>
      </c>
      <c r="F14" s="45"/>
      <c r="G14" s="45"/>
      <c r="H14" s="46"/>
      <c r="I14" s="47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4">
        <v>7</v>
      </c>
      <c r="F15" s="45"/>
      <c r="G15" s="45"/>
      <c r="H15" s="46"/>
      <c r="I15" s="47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4">
        <v>8</v>
      </c>
      <c r="F16" s="45"/>
      <c r="G16" s="45"/>
      <c r="H16" s="46"/>
      <c r="I16" s="47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4">
        <v>9</v>
      </c>
      <c r="F17" s="45"/>
      <c r="G17" s="45"/>
      <c r="H17" s="46"/>
      <c r="I17" s="47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4">
        <v>10</v>
      </c>
      <c r="F18" s="45"/>
      <c r="G18" s="45"/>
      <c r="H18" s="46"/>
      <c r="I18" s="47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4">
        <v>11</v>
      </c>
      <c r="F19" s="45"/>
      <c r="G19" s="45"/>
      <c r="H19" s="46"/>
      <c r="I19" s="47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4">
        <v>12</v>
      </c>
      <c r="F20" s="45"/>
      <c r="G20" s="45"/>
      <c r="H20" s="46"/>
      <c r="I20" s="47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4">
        <v>13</v>
      </c>
      <c r="F21" s="45"/>
      <c r="G21" s="45"/>
      <c r="H21" s="46"/>
      <c r="I21" s="47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4">
        <v>14</v>
      </c>
      <c r="F22" s="45"/>
      <c r="G22" s="45"/>
      <c r="H22" s="46"/>
      <c r="I22" s="47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4">
        <v>15</v>
      </c>
      <c r="F23" s="45"/>
      <c r="G23" s="45"/>
      <c r="H23" s="46"/>
      <c r="I23" s="47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4">
        <v>16</v>
      </c>
      <c r="F24" s="45"/>
      <c r="G24" s="45"/>
      <c r="H24" s="46"/>
      <c r="I24" s="47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4">
        <v>17</v>
      </c>
      <c r="F25" s="45"/>
      <c r="G25" s="45"/>
      <c r="H25" s="46"/>
      <c r="I25" s="47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4">
        <v>18</v>
      </c>
      <c r="F26" s="45"/>
      <c r="G26" s="45"/>
      <c r="H26" s="46"/>
      <c r="I26" s="47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4">
        <v>19</v>
      </c>
      <c r="F27" s="45"/>
      <c r="G27" s="45"/>
      <c r="H27" s="46"/>
      <c r="I27" s="47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4">
        <v>20</v>
      </c>
      <c r="F28" s="45"/>
      <c r="G28" s="45"/>
      <c r="H28" s="46"/>
      <c r="I28" s="47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4">
        <v>21</v>
      </c>
      <c r="F29" s="45"/>
      <c r="G29" s="45"/>
      <c r="H29" s="46"/>
      <c r="I29" s="47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4">
        <v>22</v>
      </c>
      <c r="F30" s="45"/>
      <c r="G30" s="45"/>
      <c r="H30" s="46"/>
      <c r="I30" s="47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4">
        <v>23</v>
      </c>
      <c r="F31" s="45"/>
      <c r="G31" s="45"/>
      <c r="H31" s="46"/>
      <c r="I31" s="47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4">
        <v>24</v>
      </c>
      <c r="F32" s="45"/>
      <c r="G32" s="45"/>
      <c r="H32" s="46"/>
      <c r="I32" s="47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4">
        <v>25</v>
      </c>
      <c r="F33" s="45"/>
      <c r="G33" s="45"/>
      <c r="H33" s="46"/>
      <c r="I33" s="47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4">
        <v>26</v>
      </c>
      <c r="F34" s="45"/>
      <c r="G34" s="45"/>
      <c r="H34" s="46"/>
      <c r="I34" s="47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4">
        <v>27</v>
      </c>
      <c r="F35" s="45"/>
      <c r="G35" s="45"/>
      <c r="H35" s="46"/>
      <c r="I35" s="47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4">
        <v>28</v>
      </c>
      <c r="F36" s="45"/>
      <c r="G36" s="45"/>
      <c r="H36" s="46"/>
      <c r="I36" s="47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4">
        <v>29</v>
      </c>
      <c r="F37" s="45"/>
      <c r="G37" s="45"/>
      <c r="H37" s="46"/>
      <c r="I37" s="47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4">
        <v>30</v>
      </c>
      <c r="F38" s="45"/>
      <c r="G38" s="45"/>
      <c r="H38" s="46"/>
      <c r="I38" s="47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4">
        <v>31</v>
      </c>
      <c r="F39" s="45"/>
      <c r="G39" s="45"/>
      <c r="H39" s="46"/>
      <c r="I39" s="47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4">
        <v>32</v>
      </c>
      <c r="F40" s="45"/>
      <c r="G40" s="45"/>
      <c r="H40" s="46"/>
      <c r="I40" s="47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4">
        <v>33</v>
      </c>
      <c r="F41" s="45"/>
      <c r="G41" s="45"/>
      <c r="H41" s="46"/>
      <c r="I41" s="47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4">
        <v>34</v>
      </c>
      <c r="F42" s="45"/>
      <c r="G42" s="45"/>
      <c r="H42" s="46"/>
      <c r="I42" s="47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4">
        <v>35</v>
      </c>
      <c r="F43" s="45"/>
      <c r="G43" s="45"/>
      <c r="H43" s="46"/>
      <c r="I43" s="47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4">
        <v>36</v>
      </c>
      <c r="F44" s="45"/>
      <c r="G44" s="45"/>
      <c r="H44" s="46"/>
      <c r="I44" s="47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4">
        <v>37</v>
      </c>
      <c r="F45" s="45"/>
      <c r="G45" s="45"/>
      <c r="H45" s="46"/>
      <c r="I45" s="47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4">
        <v>38</v>
      </c>
      <c r="F46" s="45"/>
      <c r="G46" s="45"/>
      <c r="H46" s="46"/>
      <c r="I46" s="47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4">
        <v>39</v>
      </c>
      <c r="F47" s="45"/>
      <c r="G47" s="45"/>
      <c r="H47" s="46"/>
      <c r="I47" s="47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4">
        <v>40</v>
      </c>
      <c r="F48" s="45"/>
      <c r="G48" s="45"/>
      <c r="H48" s="46"/>
      <c r="I48" s="47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4">
        <v>41</v>
      </c>
      <c r="F49" s="45"/>
      <c r="G49" s="45"/>
      <c r="H49" s="46"/>
      <c r="I49" s="47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4">
        <v>42</v>
      </c>
      <c r="F50" s="45"/>
      <c r="G50" s="45"/>
      <c r="H50" s="46"/>
      <c r="I50" s="47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4">
        <v>43</v>
      </c>
      <c r="F51" s="45"/>
      <c r="G51" s="45"/>
      <c r="H51" s="46"/>
      <c r="I51" s="47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4">
        <v>44</v>
      </c>
      <c r="F52" s="45"/>
      <c r="G52" s="45"/>
      <c r="H52" s="46"/>
      <c r="I52" s="47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4">
        <v>45</v>
      </c>
      <c r="F53" s="45"/>
      <c r="G53" s="45"/>
      <c r="H53" s="46"/>
      <c r="I53" s="47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4">
        <v>46</v>
      </c>
      <c r="F54" s="45"/>
      <c r="G54" s="45"/>
      <c r="H54" s="46"/>
      <c r="I54" s="47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4">
        <v>47</v>
      </c>
      <c r="F55" s="45"/>
      <c r="G55" s="45"/>
      <c r="H55" s="46"/>
      <c r="I55" s="47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4">
        <v>48</v>
      </c>
      <c r="F56" s="45"/>
      <c r="G56" s="45"/>
      <c r="H56" s="46"/>
      <c r="I56" s="47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4">
        <v>49</v>
      </c>
      <c r="F57" s="45"/>
      <c r="G57" s="45"/>
      <c r="H57" s="46"/>
      <c r="I57" s="47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4">
        <v>50</v>
      </c>
      <c r="F58" s="45"/>
      <c r="G58" s="45"/>
      <c r="H58" s="46"/>
      <c r="I58" s="47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4">
        <v>51</v>
      </c>
      <c r="F59" s="45"/>
      <c r="G59" s="45"/>
      <c r="H59" s="46"/>
      <c r="I59" s="47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4">
        <v>52</v>
      </c>
      <c r="F60" s="45"/>
      <c r="G60" s="45"/>
      <c r="H60" s="46"/>
      <c r="I60" s="47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4">
        <v>53</v>
      </c>
      <c r="F61" s="45"/>
      <c r="G61" s="45"/>
      <c r="H61" s="46"/>
      <c r="I61" s="47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4">
        <v>54</v>
      </c>
      <c r="F62" s="45"/>
      <c r="G62" s="45"/>
      <c r="H62" s="46"/>
      <c r="I62" s="47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4">
        <v>55</v>
      </c>
      <c r="F63" s="45"/>
      <c r="G63" s="45"/>
      <c r="H63" s="46"/>
      <c r="I63" s="47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4">
        <v>56</v>
      </c>
      <c r="F64" s="45"/>
      <c r="G64" s="45"/>
      <c r="H64" s="46"/>
      <c r="I64" s="47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4">
        <v>57</v>
      </c>
      <c r="F65" s="45"/>
      <c r="G65" s="45"/>
      <c r="H65" s="46"/>
      <c r="I65" s="47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4">
        <v>58</v>
      </c>
      <c r="F66" s="45"/>
      <c r="G66" s="45"/>
      <c r="H66" s="46"/>
      <c r="I66" s="47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4">
        <v>59</v>
      </c>
      <c r="F67" s="45"/>
      <c r="G67" s="45"/>
      <c r="H67" s="46"/>
      <c r="I67" s="47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4">
        <v>60</v>
      </c>
      <c r="F68" s="45"/>
      <c r="G68" s="45"/>
      <c r="H68" s="46"/>
      <c r="I68" s="47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4">
        <v>61</v>
      </c>
      <c r="F69" s="45"/>
      <c r="G69" s="45"/>
      <c r="H69" s="46"/>
      <c r="I69" s="47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4">
        <v>62</v>
      </c>
      <c r="F70" s="45"/>
      <c r="G70" s="45"/>
      <c r="H70" s="46"/>
      <c r="I70" s="47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4">
        <v>63</v>
      </c>
      <c r="F71" s="45"/>
      <c r="G71" s="45"/>
      <c r="H71" s="46"/>
      <c r="I71" s="47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4">
        <v>64</v>
      </c>
      <c r="F72" s="45"/>
      <c r="G72" s="45"/>
      <c r="H72" s="46"/>
      <c r="I72" s="47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4">
        <v>65</v>
      </c>
      <c r="F73" s="45"/>
      <c r="G73" s="45"/>
      <c r="H73" s="46"/>
      <c r="I73" s="47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4">
        <v>66</v>
      </c>
      <c r="F74" s="45"/>
      <c r="G74" s="45"/>
      <c r="H74" s="46"/>
      <c r="I74" s="47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4">
        <v>67</v>
      </c>
      <c r="F75" s="45"/>
      <c r="G75" s="45"/>
      <c r="H75" s="46"/>
      <c r="I75" s="47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4">
        <v>68</v>
      </c>
      <c r="F76" s="45"/>
      <c r="G76" s="45"/>
      <c r="H76" s="46"/>
      <c r="I76" s="47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4">
        <v>69</v>
      </c>
      <c r="F77" s="45"/>
      <c r="G77" s="45"/>
      <c r="H77" s="46"/>
      <c r="I77" s="47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4">
        <v>70</v>
      </c>
      <c r="F78" s="45"/>
      <c r="G78" s="45"/>
      <c r="H78" s="46"/>
      <c r="I78" s="47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4">
        <v>71</v>
      </c>
      <c r="F79" s="45"/>
      <c r="G79" s="45"/>
      <c r="H79" s="46"/>
      <c r="I79" s="47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4">
        <v>72</v>
      </c>
      <c r="F80" s="45"/>
      <c r="G80" s="45"/>
      <c r="H80" s="46"/>
      <c r="I80" s="47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4">
        <v>73</v>
      </c>
      <c r="F81" s="45"/>
      <c r="G81" s="45"/>
      <c r="H81" s="46"/>
      <c r="I81" s="47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4">
        <v>74</v>
      </c>
      <c r="F82" s="45"/>
      <c r="G82" s="45"/>
      <c r="H82" s="46"/>
      <c r="I82" s="47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4">
        <v>75</v>
      </c>
      <c r="F83" s="45"/>
      <c r="G83" s="45"/>
      <c r="H83" s="46"/>
      <c r="I83" s="47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4">
        <v>76</v>
      </c>
      <c r="F84" s="45"/>
      <c r="G84" s="45"/>
      <c r="H84" s="46"/>
      <c r="I84" s="47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4">
        <v>77</v>
      </c>
      <c r="F85" s="45"/>
      <c r="G85" s="45"/>
      <c r="H85" s="46"/>
      <c r="I85" s="47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4">
        <v>78</v>
      </c>
      <c r="F86" s="45"/>
      <c r="G86" s="45"/>
      <c r="H86" s="46"/>
      <c r="I86" s="47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4">
        <v>79</v>
      </c>
      <c r="F87" s="45"/>
      <c r="G87" s="45"/>
      <c r="H87" s="46"/>
      <c r="I87" s="47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4">
        <v>80</v>
      </c>
      <c r="F88" s="45"/>
      <c r="G88" s="45"/>
      <c r="H88" s="46"/>
      <c r="I88" s="47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4">
        <v>81</v>
      </c>
      <c r="F89" s="45"/>
      <c r="G89" s="45"/>
      <c r="H89" s="46"/>
      <c r="I89" s="47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4">
        <v>82</v>
      </c>
      <c r="F90" s="45"/>
      <c r="G90" s="45"/>
      <c r="H90" s="46"/>
      <c r="I90" s="47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4">
        <v>83</v>
      </c>
      <c r="F91" s="45"/>
      <c r="G91" s="45"/>
      <c r="H91" s="46"/>
      <c r="I91" s="47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4">
        <v>84</v>
      </c>
      <c r="F92" s="45"/>
      <c r="G92" s="45"/>
      <c r="H92" s="46"/>
      <c r="I92" s="47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4">
        <v>85</v>
      </c>
      <c r="F93" s="45"/>
      <c r="G93" s="45"/>
      <c r="H93" s="46"/>
      <c r="I93" s="47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4">
        <v>86</v>
      </c>
      <c r="F94" s="45"/>
      <c r="G94" s="45"/>
      <c r="H94" s="46"/>
      <c r="I94" s="47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4">
        <v>87</v>
      </c>
      <c r="F95" s="45"/>
      <c r="G95" s="45"/>
      <c r="H95" s="46"/>
      <c r="I95" s="47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4">
        <v>88</v>
      </c>
      <c r="F96" s="45"/>
      <c r="G96" s="45"/>
      <c r="H96" s="46"/>
      <c r="I96" s="47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4">
        <v>89</v>
      </c>
      <c r="F97" s="45"/>
      <c r="G97" s="45"/>
      <c r="H97" s="46"/>
      <c r="I97" s="47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4">
        <v>90</v>
      </c>
      <c r="F98" s="45"/>
      <c r="G98" s="45"/>
      <c r="H98" s="46"/>
      <c r="I98" s="47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4">
        <v>91</v>
      </c>
      <c r="F99" s="45"/>
      <c r="G99" s="45"/>
      <c r="H99" s="46"/>
      <c r="I99" s="47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4">
        <v>92</v>
      </c>
      <c r="F100" s="45"/>
      <c r="G100" s="45"/>
      <c r="H100" s="46"/>
      <c r="I100" s="47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4">
        <v>93</v>
      </c>
      <c r="F101" s="45"/>
      <c r="G101" s="45"/>
      <c r="H101" s="46"/>
      <c r="I101" s="47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4">
        <v>94</v>
      </c>
      <c r="F102" s="45"/>
      <c r="G102" s="45"/>
      <c r="H102" s="46"/>
      <c r="I102" s="47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4">
        <v>95</v>
      </c>
      <c r="F103" s="45"/>
      <c r="G103" s="45"/>
      <c r="H103" s="46"/>
      <c r="I103" s="47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4">
        <v>96</v>
      </c>
      <c r="F104" s="45"/>
      <c r="G104" s="45"/>
      <c r="H104" s="46"/>
      <c r="I104" s="47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4">
        <v>97</v>
      </c>
      <c r="F105" s="45"/>
      <c r="G105" s="45"/>
      <c r="H105" s="46"/>
      <c r="I105" s="47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4">
        <v>98</v>
      </c>
      <c r="F106" s="45"/>
      <c r="G106" s="45"/>
      <c r="H106" s="46"/>
      <c r="I106" s="47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4">
        <v>99</v>
      </c>
      <c r="F107" s="45"/>
      <c r="G107" s="45"/>
      <c r="H107" s="46"/>
      <c r="I107" s="47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4">
        <v>100</v>
      </c>
      <c r="F108" s="45"/>
      <c r="G108" s="45"/>
      <c r="H108" s="46"/>
      <c r="I108" s="47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4">
        <v>101</v>
      </c>
      <c r="F109" s="45"/>
      <c r="G109" s="45"/>
      <c r="H109" s="46"/>
      <c r="I109" s="47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4">
        <v>102</v>
      </c>
      <c r="F110" s="45"/>
      <c r="G110" s="45"/>
      <c r="H110" s="46"/>
      <c r="I110" s="47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4">
        <v>103</v>
      </c>
      <c r="F111" s="45"/>
      <c r="G111" s="45"/>
      <c r="H111" s="46"/>
      <c r="I111" s="47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4">
        <v>104</v>
      </c>
      <c r="F112" s="45"/>
      <c r="G112" s="45"/>
      <c r="H112" s="46"/>
      <c r="I112" s="47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4">
        <v>105</v>
      </c>
      <c r="F113" s="45"/>
      <c r="G113" s="45"/>
      <c r="H113" s="46"/>
      <c r="I113" s="47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4">
        <v>106</v>
      </c>
      <c r="F114" s="45"/>
      <c r="G114" s="45"/>
      <c r="H114" s="46"/>
      <c r="I114" s="47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4">
        <v>107</v>
      </c>
      <c r="F115" s="45"/>
      <c r="G115" s="45"/>
      <c r="H115" s="46"/>
      <c r="I115" s="47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4">
        <v>108</v>
      </c>
      <c r="F116" s="45"/>
      <c r="G116" s="45"/>
      <c r="H116" s="46"/>
      <c r="I116" s="47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4">
        <v>109</v>
      </c>
      <c r="F117" s="45"/>
      <c r="G117" s="45"/>
      <c r="H117" s="46"/>
      <c r="I117" s="47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4">
        <v>110</v>
      </c>
      <c r="F118" s="45"/>
      <c r="G118" s="45"/>
      <c r="H118" s="46"/>
      <c r="I118" s="47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4">
        <v>111</v>
      </c>
      <c r="F119" s="45"/>
      <c r="G119" s="45"/>
      <c r="H119" s="46"/>
      <c r="I119" s="47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4">
        <v>112</v>
      </c>
      <c r="F120" s="45"/>
      <c r="G120" s="45"/>
      <c r="H120" s="46"/>
      <c r="I120" s="47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4">
        <v>113</v>
      </c>
      <c r="F121" s="45"/>
      <c r="G121" s="45"/>
      <c r="H121" s="46"/>
      <c r="I121" s="47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4">
        <v>114</v>
      </c>
      <c r="F122" s="45"/>
      <c r="G122" s="45"/>
      <c r="H122" s="46"/>
      <c r="I122" s="47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4">
        <v>115</v>
      </c>
      <c r="F123" s="45"/>
      <c r="G123" s="45"/>
      <c r="H123" s="46"/>
      <c r="I123" s="47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4">
        <v>116</v>
      </c>
      <c r="F124" s="45"/>
      <c r="G124" s="45"/>
      <c r="H124" s="46"/>
      <c r="I124" s="47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4">
        <v>117</v>
      </c>
      <c r="F125" s="45"/>
      <c r="G125" s="45"/>
      <c r="H125" s="46"/>
      <c r="I125" s="47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4">
        <v>118</v>
      </c>
      <c r="F126" s="45"/>
      <c r="G126" s="45"/>
      <c r="H126" s="46"/>
      <c r="I126" s="47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4">
        <v>119</v>
      </c>
      <c r="F127" s="45"/>
      <c r="G127" s="45"/>
      <c r="H127" s="46"/>
      <c r="I127" s="47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4">
        <v>120</v>
      </c>
      <c r="F128" s="45"/>
      <c r="G128" s="45"/>
      <c r="H128" s="46"/>
      <c r="I128" s="47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4">
        <v>121</v>
      </c>
      <c r="F129" s="45"/>
      <c r="G129" s="45"/>
      <c r="H129" s="46"/>
      <c r="I129" s="47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4">
        <v>122</v>
      </c>
      <c r="F130" s="45"/>
      <c r="G130" s="45"/>
      <c r="H130" s="46"/>
      <c r="I130" s="47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4">
        <v>123</v>
      </c>
      <c r="F131" s="45"/>
      <c r="G131" s="45"/>
      <c r="H131" s="46"/>
      <c r="I131" s="47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4">
        <v>124</v>
      </c>
      <c r="F132" s="45"/>
      <c r="G132" s="45"/>
      <c r="H132" s="46"/>
      <c r="I132" s="47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4">
        <v>125</v>
      </c>
      <c r="F133" s="45"/>
      <c r="G133" s="45"/>
      <c r="H133" s="46"/>
      <c r="I133" s="47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4">
        <v>126</v>
      </c>
      <c r="F134" s="45"/>
      <c r="G134" s="45"/>
      <c r="H134" s="46"/>
      <c r="I134" s="47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4">
        <v>127</v>
      </c>
      <c r="F135" s="45"/>
      <c r="G135" s="45"/>
      <c r="H135" s="46"/>
      <c r="I135" s="47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4">
        <v>128</v>
      </c>
      <c r="F136" s="45"/>
      <c r="G136" s="45"/>
      <c r="H136" s="46"/>
      <c r="I136" s="47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4">
        <v>129</v>
      </c>
      <c r="F137" s="45"/>
      <c r="G137" s="45"/>
      <c r="H137" s="46"/>
      <c r="I137" s="47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4">
        <v>130</v>
      </c>
      <c r="F138" s="45"/>
      <c r="G138" s="45"/>
      <c r="H138" s="46"/>
      <c r="I138" s="47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4">
        <v>131</v>
      </c>
      <c r="F139" s="45"/>
      <c r="G139" s="45"/>
      <c r="H139" s="46"/>
      <c r="I139" s="47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4">
        <v>132</v>
      </c>
      <c r="F140" s="45"/>
      <c r="G140" s="45"/>
      <c r="H140" s="46"/>
      <c r="I140" s="47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4">
        <v>133</v>
      </c>
      <c r="F141" s="45"/>
      <c r="G141" s="45"/>
      <c r="H141" s="46"/>
      <c r="I141" s="47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4">
        <v>134</v>
      </c>
      <c r="F142" s="45"/>
      <c r="G142" s="45"/>
      <c r="H142" s="46"/>
      <c r="I142" s="47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4">
        <v>135</v>
      </c>
      <c r="F143" s="45"/>
      <c r="G143" s="45"/>
      <c r="H143" s="46"/>
      <c r="I143" s="47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4">
        <v>136</v>
      </c>
      <c r="F144" s="45"/>
      <c r="G144" s="45"/>
      <c r="H144" s="46"/>
      <c r="I144" s="47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4">
        <v>137</v>
      </c>
      <c r="F145" s="45"/>
      <c r="G145" s="45"/>
      <c r="H145" s="46"/>
      <c r="I145" s="47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4">
        <v>138</v>
      </c>
      <c r="F146" s="45"/>
      <c r="G146" s="45"/>
      <c r="H146" s="46"/>
      <c r="I146" s="47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4">
        <v>139</v>
      </c>
      <c r="F147" s="45"/>
      <c r="G147" s="45"/>
      <c r="H147" s="46"/>
      <c r="I147" s="47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4">
        <v>140</v>
      </c>
      <c r="F148" s="45"/>
      <c r="G148" s="45"/>
      <c r="H148" s="46"/>
      <c r="I148" s="47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4">
        <v>141</v>
      </c>
      <c r="F149" s="45"/>
      <c r="G149" s="45"/>
      <c r="H149" s="46"/>
      <c r="I149" s="47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4">
        <v>142</v>
      </c>
      <c r="F150" s="45"/>
      <c r="G150" s="45"/>
      <c r="H150" s="46"/>
      <c r="I150" s="47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4">
        <v>143</v>
      </c>
      <c r="F151" s="45"/>
      <c r="G151" s="45"/>
      <c r="H151" s="46"/>
      <c r="I151" s="47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4">
        <v>144</v>
      </c>
      <c r="F152" s="45"/>
      <c r="G152" s="45"/>
      <c r="H152" s="46"/>
      <c r="I152" s="47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4">
        <v>145</v>
      </c>
      <c r="F153" s="45"/>
      <c r="G153" s="45"/>
      <c r="H153" s="46"/>
      <c r="I153" s="47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4">
        <v>146</v>
      </c>
      <c r="F154" s="45"/>
      <c r="G154" s="45"/>
      <c r="H154" s="46"/>
      <c r="I154" s="47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4">
        <v>147</v>
      </c>
      <c r="F155" s="45"/>
      <c r="G155" s="45"/>
      <c r="H155" s="46"/>
      <c r="I155" s="47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4">
        <v>148</v>
      </c>
      <c r="F156" s="45"/>
      <c r="G156" s="45"/>
      <c r="H156" s="46"/>
      <c r="I156" s="47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4">
        <v>149</v>
      </c>
      <c r="F157" s="45"/>
      <c r="G157" s="45"/>
      <c r="H157" s="46"/>
      <c r="I157" s="47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4">
        <v>150</v>
      </c>
      <c r="F158" s="45"/>
      <c r="G158" s="45"/>
      <c r="H158" s="46"/>
      <c r="I158" s="47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>
      <selection activeCell="F12" sqref="F12"/>
    </sheetView>
  </sheetViews>
  <sheetFormatPr baseColWidth="10" defaultColWidth="11.453125" defaultRowHeight="16" x14ac:dyDescent="0.25"/>
  <cols>
    <col min="1" max="1" width="5.7265625" style="59" customWidth="1"/>
    <col min="2" max="3" width="20.7265625" style="59" hidden="1" customWidth="1"/>
    <col min="4" max="4" width="10.7265625" style="65" hidden="1" customWidth="1"/>
    <col min="5" max="5" width="25.7265625" style="59" customWidth="1"/>
    <col min="6" max="6" width="30.7265625" style="59" customWidth="1"/>
    <col min="7" max="7" width="15.7265625" style="58" customWidth="1"/>
    <col min="8" max="8" width="15.7265625" style="65" customWidth="1"/>
    <col min="9" max="9" width="5.7265625" style="59" customWidth="1"/>
    <col min="10" max="16384" width="11.453125" style="59"/>
  </cols>
  <sheetData>
    <row r="1" spans="1:10" x14ac:dyDescent="0.25">
      <c r="A1" s="58"/>
      <c r="B1" s="58"/>
      <c r="C1" s="58"/>
      <c r="D1" s="58"/>
      <c r="H1" s="59"/>
      <c r="I1" s="60"/>
    </row>
    <row r="2" spans="1:10" ht="20.149999999999999" customHeight="1" x14ac:dyDescent="0.25">
      <c r="B2" s="58"/>
      <c r="C2" s="58"/>
      <c r="D2" s="58"/>
      <c r="H2" s="59"/>
      <c r="I2" s="61"/>
      <c r="J2" s="67"/>
    </row>
    <row r="3" spans="1:10" ht="20.149999999999999" customHeight="1" x14ac:dyDescent="0.25">
      <c r="B3" s="58"/>
      <c r="C3" s="58"/>
      <c r="D3" s="58"/>
      <c r="H3" s="62" t="str">
        <f>'GASTOS PERSONAL DEL PROYECTO'!$I$3</f>
        <v>Nº DE EXPEDIENTE: 2024.08..0000</v>
      </c>
    </row>
    <row r="4" spans="1:10" ht="20.149999999999999" customHeight="1" x14ac:dyDescent="0.25">
      <c r="B4" s="58"/>
      <c r="C4" s="58"/>
      <c r="D4" s="58"/>
      <c r="H4" s="63"/>
      <c r="I4" s="61"/>
      <c r="J4" s="64"/>
    </row>
    <row r="5" spans="1:10" ht="20.149999999999999" customHeight="1" x14ac:dyDescent="0.25">
      <c r="B5" s="58"/>
      <c r="C5" s="58"/>
      <c r="D5" s="58"/>
      <c r="H5" s="59"/>
      <c r="I5" s="61"/>
    </row>
    <row r="6" spans="1:10" ht="20.149999999999999" customHeight="1" x14ac:dyDescent="0.25">
      <c r="B6" s="58"/>
      <c r="C6" s="58"/>
      <c r="D6" s="58"/>
      <c r="H6" s="59"/>
      <c r="I6" s="61"/>
    </row>
    <row r="7" spans="1:10" ht="20.149999999999999" customHeight="1" x14ac:dyDescent="0.25">
      <c r="B7" s="58"/>
      <c r="C7" s="58"/>
      <c r="D7" s="58"/>
      <c r="H7" s="59"/>
      <c r="I7" s="60"/>
    </row>
    <row r="8" spans="1:10" s="71" customFormat="1" ht="20.149999999999999" customHeight="1" x14ac:dyDescent="0.25">
      <c r="D8" s="72"/>
      <c r="F8" s="68"/>
      <c r="G8" s="69" t="s">
        <v>13</v>
      </c>
      <c r="H8" s="70">
        <f>SUM(F12:F165)</f>
        <v>0</v>
      </c>
    </row>
    <row r="10" spans="1:10" ht="40" customHeight="1" x14ac:dyDescent="0.25">
      <c r="F10" s="73" t="s">
        <v>90</v>
      </c>
      <c r="G10" s="128" t="s">
        <v>89</v>
      </c>
      <c r="H10" s="128"/>
    </row>
    <row r="11" spans="1:10" ht="10" customHeight="1" x14ac:dyDescent="0.25">
      <c r="H11" s="59"/>
    </row>
    <row r="12" spans="1:10" ht="15" customHeight="1" x14ac:dyDescent="0.25">
      <c r="B12" s="59" t="str">
        <f>AUXILIAR!AM9</f>
        <v>X</v>
      </c>
      <c r="C12" s="59" t="str">
        <f>AUXILIAR!AN9</f>
        <v>X</v>
      </c>
      <c r="D12" s="59" t="str">
        <f>AUXILIAR!AO9</f>
        <v>X</v>
      </c>
      <c r="E12" s="59" t="str">
        <f>IF(LEFT(B12,1)="E",B12,"")</f>
        <v/>
      </c>
      <c r="F12" s="66" t="str">
        <f>IF(LEFT(B12,1)="E",D12,"")</f>
        <v/>
      </c>
      <c r="G12" s="58" t="str">
        <f>IF(B12="X","",IF(LEFT(B12,1)&lt;&gt;"E",C12,""))</f>
        <v/>
      </c>
      <c r="H12" s="60" t="str">
        <f>IF(B12="X","",IF(LEFT(B12,1)&lt;&gt;"E",D12,""))</f>
        <v/>
      </c>
    </row>
    <row r="13" spans="1:10" ht="15" customHeight="1" x14ac:dyDescent="0.25">
      <c r="B13" s="59" t="str">
        <f>AUXILIAR!AM10</f>
        <v>X</v>
      </c>
      <c r="C13" s="59" t="str">
        <f>AUXILIAR!AN10</f>
        <v>X</v>
      </c>
      <c r="D13" s="59" t="str">
        <f>AUXILIAR!AO10</f>
        <v>X</v>
      </c>
      <c r="E13" s="59" t="str">
        <f t="shared" ref="E13:E76" si="0">IF(LEFT(B13,1)="E",B13,"")</f>
        <v/>
      </c>
      <c r="F13" s="66" t="str">
        <f t="shared" ref="F13:F76" si="1">IF(LEFT(B13,1)="E",D13,"")</f>
        <v/>
      </c>
      <c r="G13" s="58" t="str">
        <f t="shared" ref="G13:G76" si="2">IF(B13="X","",IF(LEFT(B13,1)&lt;&gt;"E",C13,""))</f>
        <v/>
      </c>
      <c r="H13" s="60" t="str">
        <f t="shared" ref="H13:H76" si="3">IF(B13="X","",IF(LEFT(B13,1)&lt;&gt;"E",D13,""))</f>
        <v/>
      </c>
    </row>
    <row r="14" spans="1:10" ht="15" customHeight="1" x14ac:dyDescent="0.25">
      <c r="B14" s="59" t="str">
        <f>AUXILIAR!AM11</f>
        <v>X</v>
      </c>
      <c r="C14" s="59" t="str">
        <f>AUXILIAR!AN11</f>
        <v>X</v>
      </c>
      <c r="D14" s="59" t="str">
        <f>AUXILIAR!AO11</f>
        <v>X</v>
      </c>
      <c r="E14" s="59" t="str">
        <f t="shared" si="0"/>
        <v/>
      </c>
      <c r="F14" s="66" t="str">
        <f t="shared" si="1"/>
        <v/>
      </c>
      <c r="G14" s="58" t="str">
        <f t="shared" si="2"/>
        <v/>
      </c>
      <c r="H14" s="60" t="str">
        <f t="shared" si="3"/>
        <v/>
      </c>
    </row>
    <row r="15" spans="1:10" ht="15" customHeight="1" x14ac:dyDescent="0.25">
      <c r="B15" s="59" t="str">
        <f>AUXILIAR!AM12</f>
        <v>X</v>
      </c>
      <c r="C15" s="59" t="str">
        <f>AUXILIAR!AN12</f>
        <v>X</v>
      </c>
      <c r="D15" s="59" t="str">
        <f>AUXILIAR!AO12</f>
        <v>X</v>
      </c>
      <c r="E15" s="59" t="str">
        <f t="shared" si="0"/>
        <v/>
      </c>
      <c r="F15" s="66" t="str">
        <f t="shared" si="1"/>
        <v/>
      </c>
      <c r="G15" s="58" t="str">
        <f t="shared" si="2"/>
        <v/>
      </c>
      <c r="H15" s="60" t="str">
        <f t="shared" si="3"/>
        <v/>
      </c>
    </row>
    <row r="16" spans="1:10" ht="15" customHeight="1" x14ac:dyDescent="0.25">
      <c r="B16" s="59" t="str">
        <f>AUXILIAR!AM13</f>
        <v>X</v>
      </c>
      <c r="C16" s="59" t="str">
        <f>AUXILIAR!AN13</f>
        <v>X</v>
      </c>
      <c r="D16" s="59" t="str">
        <f>AUXILIAR!AO13</f>
        <v>X</v>
      </c>
      <c r="E16" s="59" t="str">
        <f t="shared" si="0"/>
        <v/>
      </c>
      <c r="F16" s="66" t="str">
        <f t="shared" si="1"/>
        <v/>
      </c>
      <c r="G16" s="58" t="str">
        <f t="shared" si="2"/>
        <v/>
      </c>
      <c r="H16" s="60" t="str">
        <f t="shared" si="3"/>
        <v/>
      </c>
    </row>
    <row r="17" spans="2:8" ht="15" customHeight="1" x14ac:dyDescent="0.25">
      <c r="B17" s="59" t="str">
        <f>AUXILIAR!AM14</f>
        <v>X</v>
      </c>
      <c r="C17" s="59" t="str">
        <f>AUXILIAR!AN14</f>
        <v>X</v>
      </c>
      <c r="D17" s="59" t="str">
        <f>AUXILIAR!AO14</f>
        <v>X</v>
      </c>
      <c r="E17" s="59" t="str">
        <f t="shared" si="0"/>
        <v/>
      </c>
      <c r="F17" s="66" t="str">
        <f t="shared" si="1"/>
        <v/>
      </c>
      <c r="G17" s="58" t="str">
        <f t="shared" si="2"/>
        <v/>
      </c>
      <c r="H17" s="60" t="str">
        <f t="shared" si="3"/>
        <v/>
      </c>
    </row>
    <row r="18" spans="2:8" ht="15" customHeight="1" x14ac:dyDescent="0.25">
      <c r="B18" s="59" t="str">
        <f>AUXILIAR!AM15</f>
        <v>X</v>
      </c>
      <c r="C18" s="59" t="str">
        <f>AUXILIAR!AN15</f>
        <v>X</v>
      </c>
      <c r="D18" s="59" t="str">
        <f>AUXILIAR!AO15</f>
        <v>X</v>
      </c>
      <c r="E18" s="59" t="str">
        <f t="shared" si="0"/>
        <v/>
      </c>
      <c r="F18" s="66" t="str">
        <f t="shared" si="1"/>
        <v/>
      </c>
      <c r="G18" s="58" t="str">
        <f t="shared" si="2"/>
        <v/>
      </c>
      <c r="H18" s="60" t="str">
        <f t="shared" si="3"/>
        <v/>
      </c>
    </row>
    <row r="19" spans="2:8" ht="15" customHeight="1" x14ac:dyDescent="0.25">
      <c r="B19" s="59" t="str">
        <f>AUXILIAR!AM16</f>
        <v>X</v>
      </c>
      <c r="C19" s="59" t="str">
        <f>AUXILIAR!AN16</f>
        <v>X</v>
      </c>
      <c r="D19" s="59" t="str">
        <f>AUXILIAR!AO16</f>
        <v>X</v>
      </c>
      <c r="E19" s="59" t="str">
        <f t="shared" si="0"/>
        <v/>
      </c>
      <c r="F19" s="66" t="str">
        <f t="shared" si="1"/>
        <v/>
      </c>
      <c r="G19" s="58" t="str">
        <f t="shared" si="2"/>
        <v/>
      </c>
      <c r="H19" s="60" t="str">
        <f t="shared" si="3"/>
        <v/>
      </c>
    </row>
    <row r="20" spans="2:8" ht="15" customHeight="1" x14ac:dyDescent="0.25">
      <c r="B20" s="59" t="str">
        <f>AUXILIAR!AM17</f>
        <v>X</v>
      </c>
      <c r="C20" s="59" t="str">
        <f>AUXILIAR!AN17</f>
        <v>X</v>
      </c>
      <c r="D20" s="59" t="str">
        <f>AUXILIAR!AO17</f>
        <v>X</v>
      </c>
      <c r="E20" s="59" t="str">
        <f t="shared" si="0"/>
        <v/>
      </c>
      <c r="F20" s="66" t="str">
        <f t="shared" si="1"/>
        <v/>
      </c>
      <c r="G20" s="58" t="str">
        <f t="shared" si="2"/>
        <v/>
      </c>
      <c r="H20" s="60" t="str">
        <f t="shared" si="3"/>
        <v/>
      </c>
    </row>
    <row r="21" spans="2:8" ht="15" customHeight="1" x14ac:dyDescent="0.25">
      <c r="B21" s="59" t="str">
        <f>AUXILIAR!AM18</f>
        <v>X</v>
      </c>
      <c r="C21" s="59" t="str">
        <f>AUXILIAR!AN18</f>
        <v>X</v>
      </c>
      <c r="D21" s="59" t="str">
        <f>AUXILIAR!AO18</f>
        <v>X</v>
      </c>
      <c r="E21" s="59" t="str">
        <f t="shared" si="0"/>
        <v/>
      </c>
      <c r="F21" s="66" t="str">
        <f t="shared" si="1"/>
        <v/>
      </c>
      <c r="G21" s="58" t="str">
        <f t="shared" si="2"/>
        <v/>
      </c>
      <c r="H21" s="60" t="str">
        <f t="shared" si="3"/>
        <v/>
      </c>
    </row>
    <row r="22" spans="2:8" ht="15" customHeight="1" x14ac:dyDescent="0.25">
      <c r="B22" s="59" t="str">
        <f>AUXILIAR!AM19</f>
        <v>X</v>
      </c>
      <c r="C22" s="59" t="str">
        <f>AUXILIAR!AN19</f>
        <v>X</v>
      </c>
      <c r="D22" s="59" t="str">
        <f>AUXILIAR!AO19</f>
        <v>X</v>
      </c>
      <c r="E22" s="59" t="str">
        <f t="shared" si="0"/>
        <v/>
      </c>
      <c r="F22" s="66" t="str">
        <f t="shared" si="1"/>
        <v/>
      </c>
      <c r="G22" s="58" t="str">
        <f t="shared" si="2"/>
        <v/>
      </c>
      <c r="H22" s="60" t="str">
        <f t="shared" si="3"/>
        <v/>
      </c>
    </row>
    <row r="23" spans="2:8" ht="15" customHeight="1" x14ac:dyDescent="0.25">
      <c r="B23" s="59" t="str">
        <f>AUXILIAR!AM20</f>
        <v>X</v>
      </c>
      <c r="C23" s="59" t="str">
        <f>AUXILIAR!AN20</f>
        <v>X</v>
      </c>
      <c r="D23" s="59" t="str">
        <f>AUXILIAR!AO20</f>
        <v>X</v>
      </c>
      <c r="E23" s="59" t="str">
        <f t="shared" si="0"/>
        <v/>
      </c>
      <c r="F23" s="66" t="str">
        <f t="shared" si="1"/>
        <v/>
      </c>
      <c r="G23" s="58" t="str">
        <f t="shared" si="2"/>
        <v/>
      </c>
      <c r="H23" s="60" t="str">
        <f t="shared" si="3"/>
        <v/>
      </c>
    </row>
    <row r="24" spans="2:8" ht="15" customHeight="1" x14ac:dyDescent="0.25">
      <c r="B24" s="59" t="str">
        <f>AUXILIAR!AM21</f>
        <v>X</v>
      </c>
      <c r="C24" s="59" t="str">
        <f>AUXILIAR!AN21</f>
        <v>X</v>
      </c>
      <c r="D24" s="59" t="str">
        <f>AUXILIAR!AO21</f>
        <v>X</v>
      </c>
      <c r="E24" s="59" t="str">
        <f t="shared" si="0"/>
        <v/>
      </c>
      <c r="F24" s="66" t="str">
        <f t="shared" si="1"/>
        <v/>
      </c>
      <c r="G24" s="58" t="str">
        <f t="shared" si="2"/>
        <v/>
      </c>
      <c r="H24" s="60" t="str">
        <f t="shared" si="3"/>
        <v/>
      </c>
    </row>
    <row r="25" spans="2:8" ht="15" customHeight="1" x14ac:dyDescent="0.25">
      <c r="B25" s="59" t="str">
        <f>AUXILIAR!AM22</f>
        <v>X</v>
      </c>
      <c r="C25" s="59" t="str">
        <f>AUXILIAR!AN22</f>
        <v>X</v>
      </c>
      <c r="D25" s="59" t="str">
        <f>AUXILIAR!AO22</f>
        <v>X</v>
      </c>
      <c r="E25" s="59" t="str">
        <f t="shared" si="0"/>
        <v/>
      </c>
      <c r="F25" s="66" t="str">
        <f t="shared" si="1"/>
        <v/>
      </c>
      <c r="G25" s="58" t="str">
        <f t="shared" si="2"/>
        <v/>
      </c>
      <c r="H25" s="60" t="str">
        <f t="shared" si="3"/>
        <v/>
      </c>
    </row>
    <row r="26" spans="2:8" ht="15" customHeight="1" x14ac:dyDescent="0.25">
      <c r="B26" s="59" t="str">
        <f>AUXILIAR!AM23</f>
        <v>X</v>
      </c>
      <c r="C26" s="59" t="str">
        <f>AUXILIAR!AN23</f>
        <v>X</v>
      </c>
      <c r="D26" s="59" t="str">
        <f>AUXILIAR!AO23</f>
        <v>X</v>
      </c>
      <c r="E26" s="59" t="str">
        <f t="shared" si="0"/>
        <v/>
      </c>
      <c r="F26" s="66" t="str">
        <f t="shared" si="1"/>
        <v/>
      </c>
      <c r="G26" s="58" t="str">
        <f t="shared" si="2"/>
        <v/>
      </c>
      <c r="H26" s="60" t="str">
        <f t="shared" si="3"/>
        <v/>
      </c>
    </row>
    <row r="27" spans="2:8" ht="15" customHeight="1" x14ac:dyDescent="0.25">
      <c r="B27" s="59" t="str">
        <f>AUXILIAR!AM24</f>
        <v>X</v>
      </c>
      <c r="C27" s="59" t="str">
        <f>AUXILIAR!AN24</f>
        <v>X</v>
      </c>
      <c r="D27" s="59" t="str">
        <f>AUXILIAR!AO24</f>
        <v>X</v>
      </c>
      <c r="E27" s="59" t="str">
        <f t="shared" si="0"/>
        <v/>
      </c>
      <c r="F27" s="66" t="str">
        <f t="shared" si="1"/>
        <v/>
      </c>
      <c r="G27" s="58" t="str">
        <f t="shared" si="2"/>
        <v/>
      </c>
      <c r="H27" s="60" t="str">
        <f t="shared" si="3"/>
        <v/>
      </c>
    </row>
    <row r="28" spans="2:8" ht="15" customHeight="1" x14ac:dyDescent="0.25">
      <c r="B28" s="59" t="str">
        <f>AUXILIAR!AM25</f>
        <v>X</v>
      </c>
      <c r="C28" s="59" t="str">
        <f>AUXILIAR!AN25</f>
        <v>X</v>
      </c>
      <c r="D28" s="59" t="str">
        <f>AUXILIAR!AO25</f>
        <v>X</v>
      </c>
      <c r="E28" s="59" t="str">
        <f t="shared" si="0"/>
        <v/>
      </c>
      <c r="F28" s="66" t="str">
        <f t="shared" si="1"/>
        <v/>
      </c>
      <c r="G28" s="58" t="str">
        <f t="shared" si="2"/>
        <v/>
      </c>
      <c r="H28" s="60" t="str">
        <f t="shared" si="3"/>
        <v/>
      </c>
    </row>
    <row r="29" spans="2:8" ht="15" customHeight="1" x14ac:dyDescent="0.25">
      <c r="B29" s="59" t="str">
        <f>AUXILIAR!AM26</f>
        <v>X</v>
      </c>
      <c r="C29" s="59" t="str">
        <f>AUXILIAR!AN26</f>
        <v>X</v>
      </c>
      <c r="D29" s="59" t="str">
        <f>AUXILIAR!AO26</f>
        <v>X</v>
      </c>
      <c r="E29" s="59" t="str">
        <f t="shared" si="0"/>
        <v/>
      </c>
      <c r="F29" s="66" t="str">
        <f t="shared" si="1"/>
        <v/>
      </c>
      <c r="G29" s="58" t="str">
        <f t="shared" si="2"/>
        <v/>
      </c>
      <c r="H29" s="60" t="str">
        <f t="shared" si="3"/>
        <v/>
      </c>
    </row>
    <row r="30" spans="2:8" ht="15" customHeight="1" x14ac:dyDescent="0.25">
      <c r="B30" s="59" t="str">
        <f>AUXILIAR!AM27</f>
        <v>X</v>
      </c>
      <c r="C30" s="59" t="str">
        <f>AUXILIAR!AN27</f>
        <v>X</v>
      </c>
      <c r="D30" s="59" t="str">
        <f>AUXILIAR!AO27</f>
        <v>X</v>
      </c>
      <c r="E30" s="59" t="str">
        <f t="shared" si="0"/>
        <v/>
      </c>
      <c r="F30" s="66" t="str">
        <f t="shared" si="1"/>
        <v/>
      </c>
      <c r="G30" s="58" t="str">
        <f t="shared" si="2"/>
        <v/>
      </c>
      <c r="H30" s="60" t="str">
        <f t="shared" si="3"/>
        <v/>
      </c>
    </row>
    <row r="31" spans="2:8" ht="15" customHeight="1" x14ac:dyDescent="0.25">
      <c r="B31" s="59" t="str">
        <f>AUXILIAR!AM28</f>
        <v>X</v>
      </c>
      <c r="C31" s="59" t="str">
        <f>AUXILIAR!AN28</f>
        <v>X</v>
      </c>
      <c r="D31" s="59" t="str">
        <f>AUXILIAR!AO28</f>
        <v>X</v>
      </c>
      <c r="E31" s="59" t="str">
        <f t="shared" si="0"/>
        <v/>
      </c>
      <c r="F31" s="66" t="str">
        <f t="shared" si="1"/>
        <v/>
      </c>
      <c r="G31" s="58" t="str">
        <f t="shared" si="2"/>
        <v/>
      </c>
      <c r="H31" s="60" t="str">
        <f t="shared" si="3"/>
        <v/>
      </c>
    </row>
    <row r="32" spans="2:8" ht="15" customHeight="1" x14ac:dyDescent="0.25">
      <c r="B32" s="59" t="str">
        <f>AUXILIAR!AM29</f>
        <v>X</v>
      </c>
      <c r="C32" s="59" t="str">
        <f>AUXILIAR!AN29</f>
        <v>X</v>
      </c>
      <c r="D32" s="59" t="str">
        <f>AUXILIAR!AO29</f>
        <v>X</v>
      </c>
      <c r="E32" s="59" t="str">
        <f t="shared" si="0"/>
        <v/>
      </c>
      <c r="F32" s="66" t="str">
        <f t="shared" si="1"/>
        <v/>
      </c>
      <c r="G32" s="58" t="str">
        <f t="shared" si="2"/>
        <v/>
      </c>
      <c r="H32" s="60" t="str">
        <f t="shared" si="3"/>
        <v/>
      </c>
    </row>
    <row r="33" spans="2:8" ht="15" customHeight="1" x14ac:dyDescent="0.25">
      <c r="B33" s="59" t="str">
        <f>AUXILIAR!AM30</f>
        <v>X</v>
      </c>
      <c r="C33" s="59" t="str">
        <f>AUXILIAR!AN30</f>
        <v>X</v>
      </c>
      <c r="D33" s="59" t="str">
        <f>AUXILIAR!AO30</f>
        <v>X</v>
      </c>
      <c r="E33" s="59" t="str">
        <f t="shared" si="0"/>
        <v/>
      </c>
      <c r="F33" s="66" t="str">
        <f t="shared" si="1"/>
        <v/>
      </c>
      <c r="G33" s="58" t="str">
        <f t="shared" si="2"/>
        <v/>
      </c>
      <c r="H33" s="60" t="str">
        <f t="shared" si="3"/>
        <v/>
      </c>
    </row>
    <row r="34" spans="2:8" ht="15" customHeight="1" x14ac:dyDescent="0.25">
      <c r="B34" s="59" t="str">
        <f>AUXILIAR!AM31</f>
        <v>X</v>
      </c>
      <c r="C34" s="59" t="str">
        <f>AUXILIAR!AN31</f>
        <v>X</v>
      </c>
      <c r="D34" s="59" t="str">
        <f>AUXILIAR!AO31</f>
        <v>X</v>
      </c>
      <c r="E34" s="59" t="str">
        <f t="shared" si="0"/>
        <v/>
      </c>
      <c r="F34" s="66" t="str">
        <f t="shared" si="1"/>
        <v/>
      </c>
      <c r="G34" s="58" t="str">
        <f t="shared" si="2"/>
        <v/>
      </c>
      <c r="H34" s="60" t="str">
        <f t="shared" si="3"/>
        <v/>
      </c>
    </row>
    <row r="35" spans="2:8" ht="15" customHeight="1" x14ac:dyDescent="0.25">
      <c r="B35" s="59" t="str">
        <f>AUXILIAR!AM32</f>
        <v>X</v>
      </c>
      <c r="C35" s="59" t="str">
        <f>AUXILIAR!AN32</f>
        <v>X</v>
      </c>
      <c r="D35" s="59" t="str">
        <f>AUXILIAR!AO32</f>
        <v>X</v>
      </c>
      <c r="E35" s="59" t="str">
        <f t="shared" si="0"/>
        <v/>
      </c>
      <c r="F35" s="66" t="str">
        <f t="shared" si="1"/>
        <v/>
      </c>
      <c r="G35" s="58" t="str">
        <f t="shared" si="2"/>
        <v/>
      </c>
      <c r="H35" s="60" t="str">
        <f t="shared" si="3"/>
        <v/>
      </c>
    </row>
    <row r="36" spans="2:8" ht="15" customHeight="1" x14ac:dyDescent="0.25">
      <c r="B36" s="59" t="str">
        <f>AUXILIAR!AM33</f>
        <v>X</v>
      </c>
      <c r="C36" s="59" t="str">
        <f>AUXILIAR!AN33</f>
        <v>X</v>
      </c>
      <c r="D36" s="59" t="str">
        <f>AUXILIAR!AO33</f>
        <v>X</v>
      </c>
      <c r="E36" s="59" t="str">
        <f t="shared" si="0"/>
        <v/>
      </c>
      <c r="F36" s="66" t="str">
        <f t="shared" si="1"/>
        <v/>
      </c>
      <c r="G36" s="58" t="str">
        <f t="shared" si="2"/>
        <v/>
      </c>
      <c r="H36" s="60" t="str">
        <f t="shared" si="3"/>
        <v/>
      </c>
    </row>
    <row r="37" spans="2:8" ht="15" customHeight="1" x14ac:dyDescent="0.25">
      <c r="B37" s="59" t="str">
        <f>AUXILIAR!AM34</f>
        <v>X</v>
      </c>
      <c r="C37" s="59" t="str">
        <f>AUXILIAR!AN34</f>
        <v>X</v>
      </c>
      <c r="D37" s="59" t="str">
        <f>AUXILIAR!AO34</f>
        <v>X</v>
      </c>
      <c r="E37" s="59" t="str">
        <f t="shared" si="0"/>
        <v/>
      </c>
      <c r="F37" s="66" t="str">
        <f t="shared" si="1"/>
        <v/>
      </c>
      <c r="G37" s="58" t="str">
        <f t="shared" si="2"/>
        <v/>
      </c>
      <c r="H37" s="60" t="str">
        <f t="shared" si="3"/>
        <v/>
      </c>
    </row>
    <row r="38" spans="2:8" ht="15" customHeight="1" x14ac:dyDescent="0.25">
      <c r="B38" s="59" t="str">
        <f>AUXILIAR!AM35</f>
        <v>X</v>
      </c>
      <c r="C38" s="59" t="str">
        <f>AUXILIAR!AN35</f>
        <v>X</v>
      </c>
      <c r="D38" s="59" t="str">
        <f>AUXILIAR!AO35</f>
        <v>X</v>
      </c>
      <c r="E38" s="59" t="str">
        <f t="shared" si="0"/>
        <v/>
      </c>
      <c r="F38" s="66" t="str">
        <f t="shared" si="1"/>
        <v/>
      </c>
      <c r="G38" s="58" t="str">
        <f t="shared" si="2"/>
        <v/>
      </c>
      <c r="H38" s="60" t="str">
        <f t="shared" si="3"/>
        <v/>
      </c>
    </row>
    <row r="39" spans="2:8" ht="15" customHeight="1" x14ac:dyDescent="0.25">
      <c r="B39" s="59" t="str">
        <f>AUXILIAR!AM36</f>
        <v>X</v>
      </c>
      <c r="C39" s="59" t="str">
        <f>AUXILIAR!AN36</f>
        <v>X</v>
      </c>
      <c r="D39" s="59" t="str">
        <f>AUXILIAR!AO36</f>
        <v>X</v>
      </c>
      <c r="E39" s="59" t="str">
        <f t="shared" si="0"/>
        <v/>
      </c>
      <c r="F39" s="66" t="str">
        <f t="shared" si="1"/>
        <v/>
      </c>
      <c r="G39" s="58" t="str">
        <f t="shared" si="2"/>
        <v/>
      </c>
      <c r="H39" s="60" t="str">
        <f t="shared" si="3"/>
        <v/>
      </c>
    </row>
    <row r="40" spans="2:8" ht="15" customHeight="1" x14ac:dyDescent="0.25">
      <c r="B40" s="59" t="str">
        <f>AUXILIAR!AM37</f>
        <v>X</v>
      </c>
      <c r="C40" s="59" t="str">
        <f>AUXILIAR!AN37</f>
        <v>X</v>
      </c>
      <c r="D40" s="59" t="str">
        <f>AUXILIAR!AO37</f>
        <v>X</v>
      </c>
      <c r="E40" s="59" t="str">
        <f t="shared" si="0"/>
        <v/>
      </c>
      <c r="F40" s="66" t="str">
        <f t="shared" si="1"/>
        <v/>
      </c>
      <c r="G40" s="58" t="str">
        <f t="shared" si="2"/>
        <v/>
      </c>
      <c r="H40" s="60" t="str">
        <f t="shared" si="3"/>
        <v/>
      </c>
    </row>
    <row r="41" spans="2:8" ht="15" customHeight="1" x14ac:dyDescent="0.25">
      <c r="B41" s="59" t="str">
        <f>AUXILIAR!AM38</f>
        <v>X</v>
      </c>
      <c r="C41" s="59" t="str">
        <f>AUXILIAR!AN38</f>
        <v>X</v>
      </c>
      <c r="D41" s="59" t="str">
        <f>AUXILIAR!AO38</f>
        <v>X</v>
      </c>
      <c r="E41" s="59" t="str">
        <f t="shared" si="0"/>
        <v/>
      </c>
      <c r="F41" s="66" t="str">
        <f t="shared" si="1"/>
        <v/>
      </c>
      <c r="G41" s="58" t="str">
        <f t="shared" si="2"/>
        <v/>
      </c>
      <c r="H41" s="60" t="str">
        <f t="shared" si="3"/>
        <v/>
      </c>
    </row>
    <row r="42" spans="2:8" ht="15" customHeight="1" x14ac:dyDescent="0.25">
      <c r="B42" s="59" t="str">
        <f>AUXILIAR!AM39</f>
        <v>X</v>
      </c>
      <c r="C42" s="59" t="str">
        <f>AUXILIAR!AN39</f>
        <v>X</v>
      </c>
      <c r="D42" s="59" t="str">
        <f>AUXILIAR!AO39</f>
        <v>X</v>
      </c>
      <c r="E42" s="59" t="str">
        <f t="shared" si="0"/>
        <v/>
      </c>
      <c r="F42" s="66" t="str">
        <f t="shared" si="1"/>
        <v/>
      </c>
      <c r="G42" s="58" t="str">
        <f t="shared" si="2"/>
        <v/>
      </c>
      <c r="H42" s="60" t="str">
        <f t="shared" si="3"/>
        <v/>
      </c>
    </row>
    <row r="43" spans="2:8" ht="15" customHeight="1" x14ac:dyDescent="0.25">
      <c r="B43" s="59" t="str">
        <f>AUXILIAR!AM40</f>
        <v>X</v>
      </c>
      <c r="C43" s="59" t="str">
        <f>AUXILIAR!AN40</f>
        <v>X</v>
      </c>
      <c r="D43" s="59" t="str">
        <f>AUXILIAR!AO40</f>
        <v>X</v>
      </c>
      <c r="E43" s="59" t="str">
        <f t="shared" si="0"/>
        <v/>
      </c>
      <c r="F43" s="66" t="str">
        <f t="shared" si="1"/>
        <v/>
      </c>
      <c r="G43" s="58" t="str">
        <f t="shared" si="2"/>
        <v/>
      </c>
      <c r="H43" s="60" t="str">
        <f t="shared" si="3"/>
        <v/>
      </c>
    </row>
    <row r="44" spans="2:8" ht="15" customHeight="1" x14ac:dyDescent="0.25">
      <c r="B44" s="59" t="str">
        <f>AUXILIAR!AM41</f>
        <v>X</v>
      </c>
      <c r="C44" s="59" t="str">
        <f>AUXILIAR!AN41</f>
        <v>X</v>
      </c>
      <c r="D44" s="59" t="str">
        <f>AUXILIAR!AO41</f>
        <v>X</v>
      </c>
      <c r="E44" s="59" t="str">
        <f t="shared" si="0"/>
        <v/>
      </c>
      <c r="F44" s="66" t="str">
        <f t="shared" si="1"/>
        <v/>
      </c>
      <c r="G44" s="58" t="str">
        <f t="shared" si="2"/>
        <v/>
      </c>
      <c r="H44" s="60" t="str">
        <f t="shared" si="3"/>
        <v/>
      </c>
    </row>
    <row r="45" spans="2:8" ht="15" customHeight="1" x14ac:dyDescent="0.25">
      <c r="B45" s="59" t="str">
        <f>AUXILIAR!AM42</f>
        <v>X</v>
      </c>
      <c r="C45" s="59" t="str">
        <f>AUXILIAR!AN42</f>
        <v>X</v>
      </c>
      <c r="D45" s="59" t="str">
        <f>AUXILIAR!AO42</f>
        <v>X</v>
      </c>
      <c r="E45" s="59" t="str">
        <f t="shared" si="0"/>
        <v/>
      </c>
      <c r="F45" s="66" t="str">
        <f t="shared" si="1"/>
        <v/>
      </c>
      <c r="G45" s="58" t="str">
        <f t="shared" si="2"/>
        <v/>
      </c>
      <c r="H45" s="60" t="str">
        <f t="shared" si="3"/>
        <v/>
      </c>
    </row>
    <row r="46" spans="2:8" ht="15" customHeight="1" x14ac:dyDescent="0.25">
      <c r="B46" s="59" t="str">
        <f>AUXILIAR!AM43</f>
        <v>X</v>
      </c>
      <c r="C46" s="59" t="str">
        <f>AUXILIAR!AN43</f>
        <v>X</v>
      </c>
      <c r="D46" s="59" t="str">
        <f>AUXILIAR!AO43</f>
        <v>X</v>
      </c>
      <c r="E46" s="59" t="str">
        <f t="shared" si="0"/>
        <v/>
      </c>
      <c r="F46" s="66" t="str">
        <f t="shared" si="1"/>
        <v/>
      </c>
      <c r="G46" s="58" t="str">
        <f t="shared" si="2"/>
        <v/>
      </c>
      <c r="H46" s="60" t="str">
        <f t="shared" si="3"/>
        <v/>
      </c>
    </row>
    <row r="47" spans="2:8" ht="15" customHeight="1" x14ac:dyDescent="0.25">
      <c r="B47" s="59" t="str">
        <f>AUXILIAR!AM44</f>
        <v>X</v>
      </c>
      <c r="C47" s="59" t="str">
        <f>AUXILIAR!AN44</f>
        <v>X</v>
      </c>
      <c r="D47" s="59" t="str">
        <f>AUXILIAR!AO44</f>
        <v>X</v>
      </c>
      <c r="E47" s="59" t="str">
        <f t="shared" si="0"/>
        <v/>
      </c>
      <c r="F47" s="66" t="str">
        <f t="shared" si="1"/>
        <v/>
      </c>
      <c r="G47" s="58" t="str">
        <f t="shared" si="2"/>
        <v/>
      </c>
      <c r="H47" s="60" t="str">
        <f t="shared" si="3"/>
        <v/>
      </c>
    </row>
    <row r="48" spans="2:8" ht="15" customHeight="1" x14ac:dyDescent="0.25">
      <c r="B48" s="59" t="str">
        <f>AUXILIAR!AM45</f>
        <v>X</v>
      </c>
      <c r="C48" s="59" t="str">
        <f>AUXILIAR!AN45</f>
        <v>X</v>
      </c>
      <c r="D48" s="59" t="str">
        <f>AUXILIAR!AO45</f>
        <v>X</v>
      </c>
      <c r="E48" s="59" t="str">
        <f t="shared" si="0"/>
        <v/>
      </c>
      <c r="F48" s="66" t="str">
        <f t="shared" si="1"/>
        <v/>
      </c>
      <c r="G48" s="58" t="str">
        <f t="shared" si="2"/>
        <v/>
      </c>
      <c r="H48" s="60" t="str">
        <f t="shared" si="3"/>
        <v/>
      </c>
    </row>
    <row r="49" spans="2:8" ht="15" customHeight="1" x14ac:dyDescent="0.25">
      <c r="B49" s="59" t="str">
        <f>AUXILIAR!AM46</f>
        <v>X</v>
      </c>
      <c r="C49" s="59" t="str">
        <f>AUXILIAR!AN46</f>
        <v>X</v>
      </c>
      <c r="D49" s="59" t="str">
        <f>AUXILIAR!AO46</f>
        <v>X</v>
      </c>
      <c r="E49" s="59" t="str">
        <f t="shared" si="0"/>
        <v/>
      </c>
      <c r="F49" s="66" t="str">
        <f t="shared" si="1"/>
        <v/>
      </c>
      <c r="G49" s="58" t="str">
        <f t="shared" si="2"/>
        <v/>
      </c>
      <c r="H49" s="60" t="str">
        <f t="shared" si="3"/>
        <v/>
      </c>
    </row>
    <row r="50" spans="2:8" ht="15" customHeight="1" x14ac:dyDescent="0.25">
      <c r="B50" s="59" t="str">
        <f>AUXILIAR!AM47</f>
        <v>X</v>
      </c>
      <c r="C50" s="59" t="str">
        <f>AUXILIAR!AN47</f>
        <v>X</v>
      </c>
      <c r="D50" s="59" t="str">
        <f>AUXILIAR!AO47</f>
        <v>X</v>
      </c>
      <c r="E50" s="59" t="str">
        <f t="shared" si="0"/>
        <v/>
      </c>
      <c r="F50" s="66" t="str">
        <f t="shared" si="1"/>
        <v/>
      </c>
      <c r="G50" s="58" t="str">
        <f t="shared" si="2"/>
        <v/>
      </c>
      <c r="H50" s="60" t="str">
        <f t="shared" si="3"/>
        <v/>
      </c>
    </row>
    <row r="51" spans="2:8" ht="15" customHeight="1" x14ac:dyDescent="0.25">
      <c r="B51" s="59" t="str">
        <f>AUXILIAR!AM48</f>
        <v>X</v>
      </c>
      <c r="C51" s="59" t="str">
        <f>AUXILIAR!AN48</f>
        <v>X</v>
      </c>
      <c r="D51" s="59" t="str">
        <f>AUXILIAR!AO48</f>
        <v>X</v>
      </c>
      <c r="E51" s="59" t="str">
        <f t="shared" si="0"/>
        <v/>
      </c>
      <c r="F51" s="66" t="str">
        <f t="shared" si="1"/>
        <v/>
      </c>
      <c r="G51" s="58" t="str">
        <f t="shared" si="2"/>
        <v/>
      </c>
      <c r="H51" s="60" t="str">
        <f t="shared" si="3"/>
        <v/>
      </c>
    </row>
    <row r="52" spans="2:8" ht="15" customHeight="1" x14ac:dyDescent="0.25">
      <c r="B52" s="59" t="str">
        <f>AUXILIAR!AM49</f>
        <v>X</v>
      </c>
      <c r="C52" s="59" t="str">
        <f>AUXILIAR!AN49</f>
        <v>X</v>
      </c>
      <c r="D52" s="59" t="str">
        <f>AUXILIAR!AO49</f>
        <v>X</v>
      </c>
      <c r="E52" s="59" t="str">
        <f t="shared" si="0"/>
        <v/>
      </c>
      <c r="F52" s="66" t="str">
        <f t="shared" si="1"/>
        <v/>
      </c>
      <c r="G52" s="58" t="str">
        <f t="shared" si="2"/>
        <v/>
      </c>
      <c r="H52" s="60" t="str">
        <f t="shared" si="3"/>
        <v/>
      </c>
    </row>
    <row r="53" spans="2:8" ht="15" customHeight="1" x14ac:dyDescent="0.25">
      <c r="B53" s="59" t="str">
        <f>AUXILIAR!AM50</f>
        <v>X</v>
      </c>
      <c r="C53" s="59" t="str">
        <f>AUXILIAR!AN50</f>
        <v>X</v>
      </c>
      <c r="D53" s="59" t="str">
        <f>AUXILIAR!AO50</f>
        <v>X</v>
      </c>
      <c r="E53" s="59" t="str">
        <f t="shared" si="0"/>
        <v/>
      </c>
      <c r="F53" s="66" t="str">
        <f t="shared" si="1"/>
        <v/>
      </c>
      <c r="G53" s="58" t="str">
        <f t="shared" si="2"/>
        <v/>
      </c>
      <c r="H53" s="60" t="str">
        <f t="shared" si="3"/>
        <v/>
      </c>
    </row>
    <row r="54" spans="2:8" ht="15" customHeight="1" x14ac:dyDescent="0.25">
      <c r="B54" s="59" t="str">
        <f>AUXILIAR!AM51</f>
        <v>X</v>
      </c>
      <c r="C54" s="59" t="str">
        <f>AUXILIAR!AN51</f>
        <v>X</v>
      </c>
      <c r="D54" s="59" t="str">
        <f>AUXILIAR!AO51</f>
        <v>X</v>
      </c>
      <c r="E54" s="59" t="str">
        <f t="shared" si="0"/>
        <v/>
      </c>
      <c r="F54" s="66" t="str">
        <f t="shared" si="1"/>
        <v/>
      </c>
      <c r="G54" s="58" t="str">
        <f t="shared" si="2"/>
        <v/>
      </c>
      <c r="H54" s="60" t="str">
        <f t="shared" si="3"/>
        <v/>
      </c>
    </row>
    <row r="55" spans="2:8" ht="15" customHeight="1" x14ac:dyDescent="0.25">
      <c r="B55" s="59" t="str">
        <f>AUXILIAR!AM52</f>
        <v>X</v>
      </c>
      <c r="C55" s="59" t="str">
        <f>AUXILIAR!AN52</f>
        <v>X</v>
      </c>
      <c r="D55" s="59" t="str">
        <f>AUXILIAR!AO52</f>
        <v>X</v>
      </c>
      <c r="E55" s="59" t="str">
        <f t="shared" si="0"/>
        <v/>
      </c>
      <c r="F55" s="66" t="str">
        <f t="shared" si="1"/>
        <v/>
      </c>
      <c r="G55" s="58" t="str">
        <f t="shared" si="2"/>
        <v/>
      </c>
      <c r="H55" s="60" t="str">
        <f t="shared" si="3"/>
        <v/>
      </c>
    </row>
    <row r="56" spans="2:8" ht="15" customHeight="1" x14ac:dyDescent="0.25">
      <c r="B56" s="59" t="str">
        <f>AUXILIAR!AM53</f>
        <v>X</v>
      </c>
      <c r="C56" s="59" t="str">
        <f>AUXILIAR!AN53</f>
        <v>X</v>
      </c>
      <c r="D56" s="59" t="str">
        <f>AUXILIAR!AO53</f>
        <v>X</v>
      </c>
      <c r="E56" s="59" t="str">
        <f t="shared" si="0"/>
        <v/>
      </c>
      <c r="F56" s="66" t="str">
        <f t="shared" si="1"/>
        <v/>
      </c>
      <c r="G56" s="58" t="str">
        <f t="shared" si="2"/>
        <v/>
      </c>
      <c r="H56" s="60" t="str">
        <f t="shared" si="3"/>
        <v/>
      </c>
    </row>
    <row r="57" spans="2:8" ht="15" customHeight="1" x14ac:dyDescent="0.25">
      <c r="B57" s="59" t="str">
        <f>AUXILIAR!AM54</f>
        <v>X</v>
      </c>
      <c r="C57" s="59" t="str">
        <f>AUXILIAR!AN54</f>
        <v>X</v>
      </c>
      <c r="D57" s="59" t="str">
        <f>AUXILIAR!AO54</f>
        <v>X</v>
      </c>
      <c r="E57" s="59" t="str">
        <f t="shared" si="0"/>
        <v/>
      </c>
      <c r="F57" s="66" t="str">
        <f t="shared" si="1"/>
        <v/>
      </c>
      <c r="G57" s="58" t="str">
        <f t="shared" si="2"/>
        <v/>
      </c>
      <c r="H57" s="60" t="str">
        <f t="shared" si="3"/>
        <v/>
      </c>
    </row>
    <row r="58" spans="2:8" ht="15" customHeight="1" x14ac:dyDescent="0.25">
      <c r="B58" s="59" t="str">
        <f>AUXILIAR!AM55</f>
        <v>X</v>
      </c>
      <c r="C58" s="59" t="str">
        <f>AUXILIAR!AN55</f>
        <v>X</v>
      </c>
      <c r="D58" s="59" t="str">
        <f>AUXILIAR!AO55</f>
        <v>X</v>
      </c>
      <c r="E58" s="59" t="str">
        <f t="shared" si="0"/>
        <v/>
      </c>
      <c r="F58" s="66" t="str">
        <f t="shared" si="1"/>
        <v/>
      </c>
      <c r="G58" s="58" t="str">
        <f t="shared" si="2"/>
        <v/>
      </c>
      <c r="H58" s="60" t="str">
        <f t="shared" si="3"/>
        <v/>
      </c>
    </row>
    <row r="59" spans="2:8" ht="15" customHeight="1" x14ac:dyDescent="0.25">
      <c r="B59" s="59" t="str">
        <f>AUXILIAR!AM56</f>
        <v>X</v>
      </c>
      <c r="C59" s="59" t="str">
        <f>AUXILIAR!AN56</f>
        <v>X</v>
      </c>
      <c r="D59" s="59" t="str">
        <f>AUXILIAR!AO56</f>
        <v>X</v>
      </c>
      <c r="E59" s="59" t="str">
        <f t="shared" si="0"/>
        <v/>
      </c>
      <c r="F59" s="66" t="str">
        <f t="shared" si="1"/>
        <v/>
      </c>
      <c r="G59" s="58" t="str">
        <f t="shared" si="2"/>
        <v/>
      </c>
      <c r="H59" s="60" t="str">
        <f t="shared" si="3"/>
        <v/>
      </c>
    </row>
    <row r="60" spans="2:8" ht="15" customHeight="1" x14ac:dyDescent="0.25">
      <c r="B60" s="59" t="str">
        <f>AUXILIAR!AM57</f>
        <v>X</v>
      </c>
      <c r="C60" s="59" t="str">
        <f>AUXILIAR!AN57</f>
        <v>X</v>
      </c>
      <c r="D60" s="59" t="str">
        <f>AUXILIAR!AO57</f>
        <v>X</v>
      </c>
      <c r="E60" s="59" t="str">
        <f t="shared" si="0"/>
        <v/>
      </c>
      <c r="F60" s="66" t="str">
        <f t="shared" si="1"/>
        <v/>
      </c>
      <c r="G60" s="58" t="str">
        <f t="shared" si="2"/>
        <v/>
      </c>
      <c r="H60" s="60" t="str">
        <f t="shared" si="3"/>
        <v/>
      </c>
    </row>
    <row r="61" spans="2:8" ht="15" customHeight="1" x14ac:dyDescent="0.25">
      <c r="B61" s="59" t="str">
        <f>AUXILIAR!AM58</f>
        <v>X</v>
      </c>
      <c r="C61" s="59" t="str">
        <f>AUXILIAR!AN58</f>
        <v>X</v>
      </c>
      <c r="D61" s="59" t="str">
        <f>AUXILIAR!AO58</f>
        <v>X</v>
      </c>
      <c r="E61" s="59" t="str">
        <f t="shared" si="0"/>
        <v/>
      </c>
      <c r="F61" s="66" t="str">
        <f t="shared" si="1"/>
        <v/>
      </c>
      <c r="G61" s="58" t="str">
        <f t="shared" si="2"/>
        <v/>
      </c>
      <c r="H61" s="60" t="str">
        <f t="shared" si="3"/>
        <v/>
      </c>
    </row>
    <row r="62" spans="2:8" ht="15" customHeight="1" x14ac:dyDescent="0.25">
      <c r="B62" s="59" t="str">
        <f>AUXILIAR!AM59</f>
        <v>X</v>
      </c>
      <c r="C62" s="59" t="str">
        <f>AUXILIAR!AN59</f>
        <v>X</v>
      </c>
      <c r="D62" s="59" t="str">
        <f>AUXILIAR!AO59</f>
        <v>X</v>
      </c>
      <c r="E62" s="59" t="str">
        <f t="shared" si="0"/>
        <v/>
      </c>
      <c r="F62" s="66" t="str">
        <f t="shared" si="1"/>
        <v/>
      </c>
      <c r="G62" s="58" t="str">
        <f t="shared" si="2"/>
        <v/>
      </c>
      <c r="H62" s="60" t="str">
        <f t="shared" si="3"/>
        <v/>
      </c>
    </row>
    <row r="63" spans="2:8" ht="15" customHeight="1" x14ac:dyDescent="0.25">
      <c r="B63" s="59" t="str">
        <f>AUXILIAR!AM60</f>
        <v>X</v>
      </c>
      <c r="C63" s="59" t="str">
        <f>AUXILIAR!AN60</f>
        <v>X</v>
      </c>
      <c r="D63" s="59" t="str">
        <f>AUXILIAR!AO60</f>
        <v>X</v>
      </c>
      <c r="E63" s="59" t="str">
        <f t="shared" si="0"/>
        <v/>
      </c>
      <c r="F63" s="66" t="str">
        <f t="shared" si="1"/>
        <v/>
      </c>
      <c r="G63" s="58" t="str">
        <f t="shared" si="2"/>
        <v/>
      </c>
      <c r="H63" s="60" t="str">
        <f t="shared" si="3"/>
        <v/>
      </c>
    </row>
    <row r="64" spans="2:8" ht="15" customHeight="1" x14ac:dyDescent="0.25">
      <c r="B64" s="59" t="str">
        <f>AUXILIAR!AM61</f>
        <v>X</v>
      </c>
      <c r="C64" s="59" t="str">
        <f>AUXILIAR!AN61</f>
        <v>X</v>
      </c>
      <c r="D64" s="59" t="str">
        <f>AUXILIAR!AO61</f>
        <v>X</v>
      </c>
      <c r="E64" s="59" t="str">
        <f t="shared" si="0"/>
        <v/>
      </c>
      <c r="F64" s="66" t="str">
        <f t="shared" si="1"/>
        <v/>
      </c>
      <c r="G64" s="58" t="str">
        <f t="shared" si="2"/>
        <v/>
      </c>
      <c r="H64" s="60" t="str">
        <f t="shared" si="3"/>
        <v/>
      </c>
    </row>
    <row r="65" spans="2:8" ht="15" customHeight="1" x14ac:dyDescent="0.25">
      <c r="B65" s="59" t="str">
        <f>AUXILIAR!AM62</f>
        <v>X</v>
      </c>
      <c r="C65" s="59" t="str">
        <f>AUXILIAR!AN62</f>
        <v>X</v>
      </c>
      <c r="D65" s="59" t="str">
        <f>AUXILIAR!AO62</f>
        <v>X</v>
      </c>
      <c r="E65" s="59" t="str">
        <f t="shared" si="0"/>
        <v/>
      </c>
      <c r="F65" s="66" t="str">
        <f t="shared" si="1"/>
        <v/>
      </c>
      <c r="G65" s="58" t="str">
        <f t="shared" si="2"/>
        <v/>
      </c>
      <c r="H65" s="60" t="str">
        <f t="shared" si="3"/>
        <v/>
      </c>
    </row>
    <row r="66" spans="2:8" ht="15" customHeight="1" x14ac:dyDescent="0.25">
      <c r="B66" s="59" t="str">
        <f>AUXILIAR!AM63</f>
        <v>X</v>
      </c>
      <c r="C66" s="59" t="str">
        <f>AUXILIAR!AN63</f>
        <v>X</v>
      </c>
      <c r="D66" s="59" t="str">
        <f>AUXILIAR!AO63</f>
        <v>X</v>
      </c>
      <c r="E66" s="59" t="str">
        <f t="shared" si="0"/>
        <v/>
      </c>
      <c r="F66" s="66" t="str">
        <f t="shared" si="1"/>
        <v/>
      </c>
      <c r="G66" s="58" t="str">
        <f t="shared" si="2"/>
        <v/>
      </c>
      <c r="H66" s="60" t="str">
        <f t="shared" si="3"/>
        <v/>
      </c>
    </row>
    <row r="67" spans="2:8" ht="15" customHeight="1" x14ac:dyDescent="0.25">
      <c r="B67" s="59" t="str">
        <f>AUXILIAR!AM64</f>
        <v>X</v>
      </c>
      <c r="C67" s="59" t="str">
        <f>AUXILIAR!AN64</f>
        <v>X</v>
      </c>
      <c r="D67" s="59" t="str">
        <f>AUXILIAR!AO64</f>
        <v>X</v>
      </c>
      <c r="E67" s="59" t="str">
        <f t="shared" si="0"/>
        <v/>
      </c>
      <c r="F67" s="66" t="str">
        <f t="shared" si="1"/>
        <v/>
      </c>
      <c r="G67" s="58" t="str">
        <f t="shared" si="2"/>
        <v/>
      </c>
      <c r="H67" s="60" t="str">
        <f t="shared" si="3"/>
        <v/>
      </c>
    </row>
    <row r="68" spans="2:8" ht="15" customHeight="1" x14ac:dyDescent="0.25">
      <c r="B68" s="59" t="str">
        <f>AUXILIAR!AM65</f>
        <v>X</v>
      </c>
      <c r="C68" s="59" t="str">
        <f>AUXILIAR!AN65</f>
        <v>X</v>
      </c>
      <c r="D68" s="59" t="str">
        <f>AUXILIAR!AO65</f>
        <v>X</v>
      </c>
      <c r="E68" s="59" t="str">
        <f t="shared" si="0"/>
        <v/>
      </c>
      <c r="F68" s="66" t="str">
        <f t="shared" si="1"/>
        <v/>
      </c>
      <c r="G68" s="58" t="str">
        <f t="shared" si="2"/>
        <v/>
      </c>
      <c r="H68" s="60" t="str">
        <f t="shared" si="3"/>
        <v/>
      </c>
    </row>
    <row r="69" spans="2:8" ht="15" customHeight="1" x14ac:dyDescent="0.25">
      <c r="B69" s="59" t="str">
        <f>AUXILIAR!AM66</f>
        <v>X</v>
      </c>
      <c r="C69" s="59" t="str">
        <f>AUXILIAR!AN66</f>
        <v>X</v>
      </c>
      <c r="D69" s="59" t="str">
        <f>AUXILIAR!AO66</f>
        <v>X</v>
      </c>
      <c r="E69" s="59" t="str">
        <f t="shared" si="0"/>
        <v/>
      </c>
      <c r="F69" s="66" t="str">
        <f t="shared" si="1"/>
        <v/>
      </c>
      <c r="G69" s="58" t="str">
        <f t="shared" si="2"/>
        <v/>
      </c>
      <c r="H69" s="60" t="str">
        <f t="shared" si="3"/>
        <v/>
      </c>
    </row>
    <row r="70" spans="2:8" ht="15" customHeight="1" x14ac:dyDescent="0.25">
      <c r="B70" s="59" t="str">
        <f>AUXILIAR!AM67</f>
        <v>X</v>
      </c>
      <c r="C70" s="59" t="str">
        <f>AUXILIAR!AN67</f>
        <v>X</v>
      </c>
      <c r="D70" s="59" t="str">
        <f>AUXILIAR!AO67</f>
        <v>X</v>
      </c>
      <c r="E70" s="59" t="str">
        <f t="shared" si="0"/>
        <v/>
      </c>
      <c r="F70" s="66" t="str">
        <f t="shared" si="1"/>
        <v/>
      </c>
      <c r="G70" s="58" t="str">
        <f t="shared" si="2"/>
        <v/>
      </c>
      <c r="H70" s="60" t="str">
        <f t="shared" si="3"/>
        <v/>
      </c>
    </row>
    <row r="71" spans="2:8" ht="15" customHeight="1" x14ac:dyDescent="0.25">
      <c r="B71" s="59" t="str">
        <f>AUXILIAR!AM68</f>
        <v>X</v>
      </c>
      <c r="C71" s="59" t="str">
        <f>AUXILIAR!AN68</f>
        <v>X</v>
      </c>
      <c r="D71" s="59" t="str">
        <f>AUXILIAR!AO68</f>
        <v>X</v>
      </c>
      <c r="E71" s="59" t="str">
        <f t="shared" si="0"/>
        <v/>
      </c>
      <c r="F71" s="66" t="str">
        <f t="shared" si="1"/>
        <v/>
      </c>
      <c r="G71" s="58" t="str">
        <f t="shared" si="2"/>
        <v/>
      </c>
      <c r="H71" s="60" t="str">
        <f t="shared" si="3"/>
        <v/>
      </c>
    </row>
    <row r="72" spans="2:8" ht="15" customHeight="1" x14ac:dyDescent="0.25">
      <c r="B72" s="59" t="str">
        <f>AUXILIAR!AM69</f>
        <v>X</v>
      </c>
      <c r="C72" s="59" t="str">
        <f>AUXILIAR!AN69</f>
        <v>X</v>
      </c>
      <c r="D72" s="59" t="str">
        <f>AUXILIAR!AO69</f>
        <v>X</v>
      </c>
      <c r="E72" s="59" t="str">
        <f t="shared" si="0"/>
        <v/>
      </c>
      <c r="F72" s="66" t="str">
        <f t="shared" si="1"/>
        <v/>
      </c>
      <c r="G72" s="58" t="str">
        <f t="shared" si="2"/>
        <v/>
      </c>
      <c r="H72" s="60" t="str">
        <f t="shared" si="3"/>
        <v/>
      </c>
    </row>
    <row r="73" spans="2:8" ht="15" customHeight="1" x14ac:dyDescent="0.25">
      <c r="B73" s="59" t="str">
        <f>AUXILIAR!AM70</f>
        <v>X</v>
      </c>
      <c r="C73" s="59" t="str">
        <f>AUXILIAR!AN70</f>
        <v>X</v>
      </c>
      <c r="D73" s="59" t="str">
        <f>AUXILIAR!AO70</f>
        <v>X</v>
      </c>
      <c r="E73" s="59" t="str">
        <f t="shared" si="0"/>
        <v/>
      </c>
      <c r="F73" s="66" t="str">
        <f t="shared" si="1"/>
        <v/>
      </c>
      <c r="G73" s="58" t="str">
        <f t="shared" si="2"/>
        <v/>
      </c>
      <c r="H73" s="60" t="str">
        <f t="shared" si="3"/>
        <v/>
      </c>
    </row>
    <row r="74" spans="2:8" ht="15" customHeight="1" x14ac:dyDescent="0.25">
      <c r="B74" s="59" t="str">
        <f>AUXILIAR!AM71</f>
        <v>X</v>
      </c>
      <c r="C74" s="59" t="str">
        <f>AUXILIAR!AN71</f>
        <v>X</v>
      </c>
      <c r="D74" s="59" t="str">
        <f>AUXILIAR!AO71</f>
        <v>X</v>
      </c>
      <c r="E74" s="59" t="str">
        <f t="shared" si="0"/>
        <v/>
      </c>
      <c r="F74" s="66" t="str">
        <f t="shared" si="1"/>
        <v/>
      </c>
      <c r="G74" s="58" t="str">
        <f t="shared" si="2"/>
        <v/>
      </c>
      <c r="H74" s="60" t="str">
        <f t="shared" si="3"/>
        <v/>
      </c>
    </row>
    <row r="75" spans="2:8" ht="15" customHeight="1" x14ac:dyDescent="0.25">
      <c r="B75" s="59" t="str">
        <f>AUXILIAR!AM72</f>
        <v>X</v>
      </c>
      <c r="C75" s="59" t="str">
        <f>AUXILIAR!AN72</f>
        <v>X</v>
      </c>
      <c r="D75" s="59" t="str">
        <f>AUXILIAR!AO72</f>
        <v>X</v>
      </c>
      <c r="E75" s="59" t="str">
        <f t="shared" si="0"/>
        <v/>
      </c>
      <c r="F75" s="66" t="str">
        <f t="shared" si="1"/>
        <v/>
      </c>
      <c r="G75" s="58" t="str">
        <f t="shared" si="2"/>
        <v/>
      </c>
      <c r="H75" s="60" t="str">
        <f t="shared" si="3"/>
        <v/>
      </c>
    </row>
    <row r="76" spans="2:8" ht="15" customHeight="1" x14ac:dyDescent="0.25">
      <c r="B76" s="59" t="str">
        <f>AUXILIAR!AM73</f>
        <v>X</v>
      </c>
      <c r="C76" s="59" t="str">
        <f>AUXILIAR!AN73</f>
        <v>X</v>
      </c>
      <c r="D76" s="59" t="str">
        <f>AUXILIAR!AO73</f>
        <v>X</v>
      </c>
      <c r="E76" s="59" t="str">
        <f t="shared" si="0"/>
        <v/>
      </c>
      <c r="F76" s="66" t="str">
        <f t="shared" si="1"/>
        <v/>
      </c>
      <c r="G76" s="58" t="str">
        <f t="shared" si="2"/>
        <v/>
      </c>
      <c r="H76" s="60" t="str">
        <f t="shared" si="3"/>
        <v/>
      </c>
    </row>
    <row r="77" spans="2:8" ht="15" customHeight="1" x14ac:dyDescent="0.25">
      <c r="B77" s="59" t="str">
        <f>AUXILIAR!AM74</f>
        <v>X</v>
      </c>
      <c r="C77" s="59" t="str">
        <f>AUXILIAR!AN74</f>
        <v>X</v>
      </c>
      <c r="D77" s="59" t="str">
        <f>AUXILIAR!AO74</f>
        <v>X</v>
      </c>
      <c r="E77" s="59" t="str">
        <f t="shared" ref="E77:E140" si="4">IF(LEFT(B77,1)="E",B77,"")</f>
        <v/>
      </c>
      <c r="F77" s="66" t="str">
        <f t="shared" ref="F77:F140" si="5">IF(LEFT(B77,1)="E",D77,"")</f>
        <v/>
      </c>
      <c r="G77" s="58" t="str">
        <f t="shared" ref="G77:G140" si="6">IF(B77="X","",IF(LEFT(B77,1)&lt;&gt;"E",C77,""))</f>
        <v/>
      </c>
      <c r="H77" s="60" t="str">
        <f t="shared" ref="H77:H140" si="7">IF(B77="X","",IF(LEFT(B77,1)&lt;&gt;"E",D77,""))</f>
        <v/>
      </c>
    </row>
    <row r="78" spans="2:8" ht="15" customHeight="1" x14ac:dyDescent="0.25">
      <c r="B78" s="59" t="str">
        <f>AUXILIAR!AM75</f>
        <v>X</v>
      </c>
      <c r="C78" s="59" t="str">
        <f>AUXILIAR!AN75</f>
        <v>X</v>
      </c>
      <c r="D78" s="59" t="str">
        <f>AUXILIAR!AO75</f>
        <v>X</v>
      </c>
      <c r="E78" s="59" t="str">
        <f t="shared" si="4"/>
        <v/>
      </c>
      <c r="F78" s="66" t="str">
        <f t="shared" si="5"/>
        <v/>
      </c>
      <c r="G78" s="58" t="str">
        <f t="shared" si="6"/>
        <v/>
      </c>
      <c r="H78" s="60" t="str">
        <f t="shared" si="7"/>
        <v/>
      </c>
    </row>
    <row r="79" spans="2:8" ht="15" customHeight="1" x14ac:dyDescent="0.25">
      <c r="B79" s="59" t="str">
        <f>AUXILIAR!AM76</f>
        <v>X</v>
      </c>
      <c r="C79" s="59" t="str">
        <f>AUXILIAR!AN76</f>
        <v>X</v>
      </c>
      <c r="D79" s="59" t="str">
        <f>AUXILIAR!AO76</f>
        <v>X</v>
      </c>
      <c r="E79" s="59" t="str">
        <f t="shared" si="4"/>
        <v/>
      </c>
      <c r="F79" s="66" t="str">
        <f t="shared" si="5"/>
        <v/>
      </c>
      <c r="G79" s="58" t="str">
        <f t="shared" si="6"/>
        <v/>
      </c>
      <c r="H79" s="60" t="str">
        <f t="shared" si="7"/>
        <v/>
      </c>
    </row>
    <row r="80" spans="2:8" ht="15" customHeight="1" x14ac:dyDescent="0.25">
      <c r="B80" s="59" t="str">
        <f>AUXILIAR!AM77</f>
        <v>X</v>
      </c>
      <c r="C80" s="59" t="str">
        <f>AUXILIAR!AN77</f>
        <v>X</v>
      </c>
      <c r="D80" s="59" t="str">
        <f>AUXILIAR!AO77</f>
        <v>X</v>
      </c>
      <c r="E80" s="59" t="str">
        <f t="shared" si="4"/>
        <v/>
      </c>
      <c r="F80" s="66" t="str">
        <f t="shared" si="5"/>
        <v/>
      </c>
      <c r="G80" s="58" t="str">
        <f t="shared" si="6"/>
        <v/>
      </c>
      <c r="H80" s="60" t="str">
        <f t="shared" si="7"/>
        <v/>
      </c>
    </row>
    <row r="81" spans="2:8" ht="15" customHeight="1" x14ac:dyDescent="0.25">
      <c r="B81" s="59" t="str">
        <f>AUXILIAR!AM78</f>
        <v>X</v>
      </c>
      <c r="C81" s="59" t="str">
        <f>AUXILIAR!AN78</f>
        <v>X</v>
      </c>
      <c r="D81" s="59" t="str">
        <f>AUXILIAR!AO78</f>
        <v>X</v>
      </c>
      <c r="E81" s="59" t="str">
        <f t="shared" si="4"/>
        <v/>
      </c>
      <c r="F81" s="66" t="str">
        <f t="shared" si="5"/>
        <v/>
      </c>
      <c r="G81" s="58" t="str">
        <f t="shared" si="6"/>
        <v/>
      </c>
      <c r="H81" s="60" t="str">
        <f t="shared" si="7"/>
        <v/>
      </c>
    </row>
    <row r="82" spans="2:8" ht="15" customHeight="1" x14ac:dyDescent="0.25">
      <c r="B82" s="59" t="str">
        <f>AUXILIAR!AM79</f>
        <v>X</v>
      </c>
      <c r="C82" s="59" t="str">
        <f>AUXILIAR!AN79</f>
        <v>X</v>
      </c>
      <c r="D82" s="59" t="str">
        <f>AUXILIAR!AO79</f>
        <v>X</v>
      </c>
      <c r="E82" s="59" t="str">
        <f t="shared" si="4"/>
        <v/>
      </c>
      <c r="F82" s="66" t="str">
        <f t="shared" si="5"/>
        <v/>
      </c>
      <c r="G82" s="58" t="str">
        <f t="shared" si="6"/>
        <v/>
      </c>
      <c r="H82" s="60" t="str">
        <f t="shared" si="7"/>
        <v/>
      </c>
    </row>
    <row r="83" spans="2:8" ht="15" customHeight="1" x14ac:dyDescent="0.25">
      <c r="B83" s="59" t="str">
        <f>AUXILIAR!AM80</f>
        <v>X</v>
      </c>
      <c r="C83" s="59" t="str">
        <f>AUXILIAR!AN80</f>
        <v>X</v>
      </c>
      <c r="D83" s="59" t="str">
        <f>AUXILIAR!AO80</f>
        <v>X</v>
      </c>
      <c r="E83" s="59" t="str">
        <f t="shared" si="4"/>
        <v/>
      </c>
      <c r="F83" s="66" t="str">
        <f t="shared" si="5"/>
        <v/>
      </c>
      <c r="G83" s="58" t="str">
        <f t="shared" si="6"/>
        <v/>
      </c>
      <c r="H83" s="60" t="str">
        <f t="shared" si="7"/>
        <v/>
      </c>
    </row>
    <row r="84" spans="2:8" ht="15" customHeight="1" x14ac:dyDescent="0.25">
      <c r="B84" s="59" t="str">
        <f>AUXILIAR!AM81</f>
        <v>X</v>
      </c>
      <c r="C84" s="59" t="str">
        <f>AUXILIAR!AN81</f>
        <v>X</v>
      </c>
      <c r="D84" s="59" t="str">
        <f>AUXILIAR!AO81</f>
        <v>X</v>
      </c>
      <c r="E84" s="59" t="str">
        <f t="shared" si="4"/>
        <v/>
      </c>
      <c r="F84" s="66" t="str">
        <f t="shared" si="5"/>
        <v/>
      </c>
      <c r="G84" s="58" t="str">
        <f t="shared" si="6"/>
        <v/>
      </c>
      <c r="H84" s="60" t="str">
        <f t="shared" si="7"/>
        <v/>
      </c>
    </row>
    <row r="85" spans="2:8" ht="15" customHeight="1" x14ac:dyDescent="0.25">
      <c r="B85" s="59" t="str">
        <f>AUXILIAR!AM82</f>
        <v>X</v>
      </c>
      <c r="C85" s="59" t="str">
        <f>AUXILIAR!AN82</f>
        <v>X</v>
      </c>
      <c r="D85" s="59" t="str">
        <f>AUXILIAR!AO82</f>
        <v>X</v>
      </c>
      <c r="E85" s="59" t="str">
        <f t="shared" si="4"/>
        <v/>
      </c>
      <c r="F85" s="66" t="str">
        <f t="shared" si="5"/>
        <v/>
      </c>
      <c r="G85" s="58" t="str">
        <f t="shared" si="6"/>
        <v/>
      </c>
      <c r="H85" s="60" t="str">
        <f t="shared" si="7"/>
        <v/>
      </c>
    </row>
    <row r="86" spans="2:8" ht="15" customHeight="1" x14ac:dyDescent="0.25">
      <c r="B86" s="59" t="str">
        <f>AUXILIAR!AM83</f>
        <v>X</v>
      </c>
      <c r="C86" s="59" t="str">
        <f>AUXILIAR!AN83</f>
        <v>X</v>
      </c>
      <c r="D86" s="59" t="str">
        <f>AUXILIAR!AO83</f>
        <v>X</v>
      </c>
      <c r="E86" s="59" t="str">
        <f t="shared" si="4"/>
        <v/>
      </c>
      <c r="F86" s="66" t="str">
        <f t="shared" si="5"/>
        <v/>
      </c>
      <c r="G86" s="58" t="str">
        <f t="shared" si="6"/>
        <v/>
      </c>
      <c r="H86" s="60" t="str">
        <f t="shared" si="7"/>
        <v/>
      </c>
    </row>
    <row r="87" spans="2:8" ht="15" customHeight="1" x14ac:dyDescent="0.25">
      <c r="B87" s="59" t="str">
        <f>AUXILIAR!AM84</f>
        <v>X</v>
      </c>
      <c r="C87" s="59" t="str">
        <f>AUXILIAR!AN84</f>
        <v>X</v>
      </c>
      <c r="D87" s="59" t="str">
        <f>AUXILIAR!AO84</f>
        <v>X</v>
      </c>
      <c r="E87" s="59" t="str">
        <f t="shared" si="4"/>
        <v/>
      </c>
      <c r="F87" s="66" t="str">
        <f t="shared" si="5"/>
        <v/>
      </c>
      <c r="G87" s="58" t="str">
        <f t="shared" si="6"/>
        <v/>
      </c>
      <c r="H87" s="60" t="str">
        <f t="shared" si="7"/>
        <v/>
      </c>
    </row>
    <row r="88" spans="2:8" ht="15" customHeight="1" x14ac:dyDescent="0.25">
      <c r="B88" s="59" t="str">
        <f>AUXILIAR!AM85</f>
        <v>X</v>
      </c>
      <c r="C88" s="59" t="str">
        <f>AUXILIAR!AN85</f>
        <v>X</v>
      </c>
      <c r="D88" s="59" t="str">
        <f>AUXILIAR!AO85</f>
        <v>X</v>
      </c>
      <c r="E88" s="59" t="str">
        <f t="shared" si="4"/>
        <v/>
      </c>
      <c r="F88" s="66" t="str">
        <f t="shared" si="5"/>
        <v/>
      </c>
      <c r="G88" s="58" t="str">
        <f t="shared" si="6"/>
        <v/>
      </c>
      <c r="H88" s="60" t="str">
        <f t="shared" si="7"/>
        <v/>
      </c>
    </row>
    <row r="89" spans="2:8" ht="15" customHeight="1" x14ac:dyDescent="0.25">
      <c r="B89" s="59" t="str">
        <f>AUXILIAR!AM86</f>
        <v>X</v>
      </c>
      <c r="C89" s="59" t="str">
        <f>AUXILIAR!AN86</f>
        <v>X</v>
      </c>
      <c r="D89" s="59" t="str">
        <f>AUXILIAR!AO86</f>
        <v>X</v>
      </c>
      <c r="E89" s="59" t="str">
        <f t="shared" si="4"/>
        <v/>
      </c>
      <c r="F89" s="66" t="str">
        <f t="shared" si="5"/>
        <v/>
      </c>
      <c r="G89" s="58" t="str">
        <f t="shared" si="6"/>
        <v/>
      </c>
      <c r="H89" s="60" t="str">
        <f t="shared" si="7"/>
        <v/>
      </c>
    </row>
    <row r="90" spans="2:8" ht="15" customHeight="1" x14ac:dyDescent="0.25">
      <c r="B90" s="59" t="str">
        <f>AUXILIAR!AM87</f>
        <v>X</v>
      </c>
      <c r="C90" s="59" t="str">
        <f>AUXILIAR!AN87</f>
        <v>X</v>
      </c>
      <c r="D90" s="59" t="str">
        <f>AUXILIAR!AO87</f>
        <v>X</v>
      </c>
      <c r="E90" s="59" t="str">
        <f t="shared" si="4"/>
        <v/>
      </c>
      <c r="F90" s="66" t="str">
        <f t="shared" si="5"/>
        <v/>
      </c>
      <c r="G90" s="58" t="str">
        <f t="shared" si="6"/>
        <v/>
      </c>
      <c r="H90" s="60" t="str">
        <f t="shared" si="7"/>
        <v/>
      </c>
    </row>
    <row r="91" spans="2:8" ht="15" customHeight="1" x14ac:dyDescent="0.25">
      <c r="B91" s="59" t="str">
        <f>AUXILIAR!AM88</f>
        <v>X</v>
      </c>
      <c r="C91" s="59" t="str">
        <f>AUXILIAR!AN88</f>
        <v>X</v>
      </c>
      <c r="D91" s="59" t="str">
        <f>AUXILIAR!AO88</f>
        <v>X</v>
      </c>
      <c r="E91" s="59" t="str">
        <f t="shared" si="4"/>
        <v/>
      </c>
      <c r="F91" s="66" t="str">
        <f t="shared" si="5"/>
        <v/>
      </c>
      <c r="G91" s="58" t="str">
        <f t="shared" si="6"/>
        <v/>
      </c>
      <c r="H91" s="60" t="str">
        <f t="shared" si="7"/>
        <v/>
      </c>
    </row>
    <row r="92" spans="2:8" ht="15" customHeight="1" x14ac:dyDescent="0.25">
      <c r="B92" s="59" t="str">
        <f>AUXILIAR!AM89</f>
        <v>X</v>
      </c>
      <c r="C92" s="59" t="str">
        <f>AUXILIAR!AN89</f>
        <v>X</v>
      </c>
      <c r="D92" s="59" t="str">
        <f>AUXILIAR!AO89</f>
        <v>X</v>
      </c>
      <c r="E92" s="59" t="str">
        <f t="shared" si="4"/>
        <v/>
      </c>
      <c r="F92" s="66" t="str">
        <f t="shared" si="5"/>
        <v/>
      </c>
      <c r="G92" s="58" t="str">
        <f t="shared" si="6"/>
        <v/>
      </c>
      <c r="H92" s="60" t="str">
        <f t="shared" si="7"/>
        <v/>
      </c>
    </row>
    <row r="93" spans="2:8" ht="15" customHeight="1" x14ac:dyDescent="0.25">
      <c r="B93" s="59" t="str">
        <f>AUXILIAR!AM90</f>
        <v>X</v>
      </c>
      <c r="C93" s="59" t="str">
        <f>AUXILIAR!AN90</f>
        <v>X</v>
      </c>
      <c r="D93" s="59" t="str">
        <f>AUXILIAR!AO90</f>
        <v>X</v>
      </c>
      <c r="E93" s="59" t="str">
        <f t="shared" si="4"/>
        <v/>
      </c>
      <c r="F93" s="66" t="str">
        <f t="shared" si="5"/>
        <v/>
      </c>
      <c r="G93" s="58" t="str">
        <f t="shared" si="6"/>
        <v/>
      </c>
      <c r="H93" s="60" t="str">
        <f t="shared" si="7"/>
        <v/>
      </c>
    </row>
    <row r="94" spans="2:8" ht="15" customHeight="1" x14ac:dyDescent="0.25">
      <c r="B94" s="59" t="str">
        <f>AUXILIAR!AM91</f>
        <v>X</v>
      </c>
      <c r="C94" s="59" t="str">
        <f>AUXILIAR!AN91</f>
        <v>X</v>
      </c>
      <c r="D94" s="59" t="str">
        <f>AUXILIAR!AO91</f>
        <v>X</v>
      </c>
      <c r="E94" s="59" t="str">
        <f t="shared" si="4"/>
        <v/>
      </c>
      <c r="F94" s="66" t="str">
        <f t="shared" si="5"/>
        <v/>
      </c>
      <c r="G94" s="58" t="str">
        <f t="shared" si="6"/>
        <v/>
      </c>
      <c r="H94" s="60" t="str">
        <f t="shared" si="7"/>
        <v/>
      </c>
    </row>
    <row r="95" spans="2:8" ht="15" customHeight="1" x14ac:dyDescent="0.25">
      <c r="B95" s="59" t="str">
        <f>AUXILIAR!AM92</f>
        <v>X</v>
      </c>
      <c r="C95" s="59" t="str">
        <f>AUXILIAR!AN92</f>
        <v>X</v>
      </c>
      <c r="D95" s="59" t="str">
        <f>AUXILIAR!AO92</f>
        <v>X</v>
      </c>
      <c r="E95" s="59" t="str">
        <f t="shared" si="4"/>
        <v/>
      </c>
      <c r="F95" s="66" t="str">
        <f t="shared" si="5"/>
        <v/>
      </c>
      <c r="G95" s="58" t="str">
        <f t="shared" si="6"/>
        <v/>
      </c>
      <c r="H95" s="60" t="str">
        <f t="shared" si="7"/>
        <v/>
      </c>
    </row>
    <row r="96" spans="2:8" ht="15" customHeight="1" x14ac:dyDescent="0.25">
      <c r="B96" s="59" t="str">
        <f>AUXILIAR!AM93</f>
        <v>X</v>
      </c>
      <c r="C96" s="59" t="str">
        <f>AUXILIAR!AN93</f>
        <v>X</v>
      </c>
      <c r="D96" s="59" t="str">
        <f>AUXILIAR!AO93</f>
        <v>X</v>
      </c>
      <c r="E96" s="59" t="str">
        <f t="shared" si="4"/>
        <v/>
      </c>
      <c r="F96" s="66" t="str">
        <f t="shared" si="5"/>
        <v/>
      </c>
      <c r="G96" s="58" t="str">
        <f t="shared" si="6"/>
        <v/>
      </c>
      <c r="H96" s="60" t="str">
        <f t="shared" si="7"/>
        <v/>
      </c>
    </row>
    <row r="97" spans="2:8" ht="15" customHeight="1" x14ac:dyDescent="0.25">
      <c r="B97" s="59" t="str">
        <f>AUXILIAR!AM94</f>
        <v>X</v>
      </c>
      <c r="C97" s="59" t="str">
        <f>AUXILIAR!AN94</f>
        <v>X</v>
      </c>
      <c r="D97" s="59" t="str">
        <f>AUXILIAR!AO94</f>
        <v>X</v>
      </c>
      <c r="E97" s="59" t="str">
        <f t="shared" si="4"/>
        <v/>
      </c>
      <c r="F97" s="66" t="str">
        <f t="shared" si="5"/>
        <v/>
      </c>
      <c r="G97" s="58" t="str">
        <f t="shared" si="6"/>
        <v/>
      </c>
      <c r="H97" s="60" t="str">
        <f t="shared" si="7"/>
        <v/>
      </c>
    </row>
    <row r="98" spans="2:8" ht="15" customHeight="1" x14ac:dyDescent="0.25">
      <c r="B98" s="59" t="str">
        <f>AUXILIAR!AM95</f>
        <v>X</v>
      </c>
      <c r="C98" s="59" t="str">
        <f>AUXILIAR!AN95</f>
        <v>X</v>
      </c>
      <c r="D98" s="59" t="str">
        <f>AUXILIAR!AO95</f>
        <v>X</v>
      </c>
      <c r="E98" s="59" t="str">
        <f t="shared" si="4"/>
        <v/>
      </c>
      <c r="F98" s="66" t="str">
        <f t="shared" si="5"/>
        <v/>
      </c>
      <c r="G98" s="58" t="str">
        <f t="shared" si="6"/>
        <v/>
      </c>
      <c r="H98" s="60" t="str">
        <f t="shared" si="7"/>
        <v/>
      </c>
    </row>
    <row r="99" spans="2:8" ht="15" customHeight="1" x14ac:dyDescent="0.25">
      <c r="B99" s="59" t="str">
        <f>AUXILIAR!AM96</f>
        <v>X</v>
      </c>
      <c r="C99" s="59" t="str">
        <f>AUXILIAR!AN96</f>
        <v>X</v>
      </c>
      <c r="D99" s="59" t="str">
        <f>AUXILIAR!AO96</f>
        <v>X</v>
      </c>
      <c r="E99" s="59" t="str">
        <f t="shared" si="4"/>
        <v/>
      </c>
      <c r="F99" s="66" t="str">
        <f t="shared" si="5"/>
        <v/>
      </c>
      <c r="G99" s="58" t="str">
        <f t="shared" si="6"/>
        <v/>
      </c>
      <c r="H99" s="60" t="str">
        <f t="shared" si="7"/>
        <v/>
      </c>
    </row>
    <row r="100" spans="2:8" ht="15" customHeight="1" x14ac:dyDescent="0.25">
      <c r="B100" s="59" t="str">
        <f>AUXILIAR!AM97</f>
        <v>X</v>
      </c>
      <c r="C100" s="59" t="str">
        <f>AUXILIAR!AN97</f>
        <v>X</v>
      </c>
      <c r="D100" s="59" t="str">
        <f>AUXILIAR!AO97</f>
        <v>X</v>
      </c>
      <c r="E100" s="59" t="str">
        <f t="shared" si="4"/>
        <v/>
      </c>
      <c r="F100" s="66" t="str">
        <f t="shared" si="5"/>
        <v/>
      </c>
      <c r="G100" s="58" t="str">
        <f t="shared" si="6"/>
        <v/>
      </c>
      <c r="H100" s="60" t="str">
        <f t="shared" si="7"/>
        <v/>
      </c>
    </row>
    <row r="101" spans="2:8" ht="15" customHeight="1" x14ac:dyDescent="0.25">
      <c r="B101" s="59" t="str">
        <f>AUXILIAR!AM98</f>
        <v>X</v>
      </c>
      <c r="C101" s="59" t="str">
        <f>AUXILIAR!AN98</f>
        <v>X</v>
      </c>
      <c r="D101" s="59" t="str">
        <f>AUXILIAR!AO98</f>
        <v>X</v>
      </c>
      <c r="E101" s="59" t="str">
        <f t="shared" si="4"/>
        <v/>
      </c>
      <c r="F101" s="66" t="str">
        <f t="shared" si="5"/>
        <v/>
      </c>
      <c r="G101" s="58" t="str">
        <f t="shared" si="6"/>
        <v/>
      </c>
      <c r="H101" s="60" t="str">
        <f t="shared" si="7"/>
        <v/>
      </c>
    </row>
    <row r="102" spans="2:8" ht="15" customHeight="1" x14ac:dyDescent="0.25">
      <c r="B102" s="59" t="str">
        <f>AUXILIAR!AM99</f>
        <v>X</v>
      </c>
      <c r="C102" s="59" t="str">
        <f>AUXILIAR!AN99</f>
        <v>X</v>
      </c>
      <c r="D102" s="59" t="str">
        <f>AUXILIAR!AO99</f>
        <v>X</v>
      </c>
      <c r="E102" s="59" t="str">
        <f t="shared" si="4"/>
        <v/>
      </c>
      <c r="F102" s="66" t="str">
        <f t="shared" si="5"/>
        <v/>
      </c>
      <c r="G102" s="58" t="str">
        <f t="shared" si="6"/>
        <v/>
      </c>
      <c r="H102" s="60" t="str">
        <f t="shared" si="7"/>
        <v/>
      </c>
    </row>
    <row r="103" spans="2:8" ht="15" customHeight="1" x14ac:dyDescent="0.25">
      <c r="B103" s="59" t="str">
        <f>AUXILIAR!AM100</f>
        <v>X</v>
      </c>
      <c r="C103" s="59" t="str">
        <f>AUXILIAR!AN100</f>
        <v>X</v>
      </c>
      <c r="D103" s="59" t="str">
        <f>AUXILIAR!AO100</f>
        <v>X</v>
      </c>
      <c r="E103" s="59" t="str">
        <f t="shared" si="4"/>
        <v/>
      </c>
      <c r="F103" s="66" t="str">
        <f t="shared" si="5"/>
        <v/>
      </c>
      <c r="G103" s="58" t="str">
        <f t="shared" si="6"/>
        <v/>
      </c>
      <c r="H103" s="60" t="str">
        <f t="shared" si="7"/>
        <v/>
      </c>
    </row>
    <row r="104" spans="2:8" ht="15" customHeight="1" x14ac:dyDescent="0.25">
      <c r="B104" s="59" t="str">
        <f>AUXILIAR!AM101</f>
        <v>X</v>
      </c>
      <c r="C104" s="59" t="str">
        <f>AUXILIAR!AN101</f>
        <v>X</v>
      </c>
      <c r="D104" s="59" t="str">
        <f>AUXILIAR!AO101</f>
        <v>X</v>
      </c>
      <c r="E104" s="59" t="str">
        <f t="shared" si="4"/>
        <v/>
      </c>
      <c r="F104" s="66" t="str">
        <f t="shared" si="5"/>
        <v/>
      </c>
      <c r="G104" s="58" t="str">
        <f t="shared" si="6"/>
        <v/>
      </c>
      <c r="H104" s="60" t="str">
        <f t="shared" si="7"/>
        <v/>
      </c>
    </row>
    <row r="105" spans="2:8" ht="15" customHeight="1" x14ac:dyDescent="0.25">
      <c r="B105" s="59" t="str">
        <f>AUXILIAR!AM102</f>
        <v>X</v>
      </c>
      <c r="C105" s="59" t="str">
        <f>AUXILIAR!AN102</f>
        <v>X</v>
      </c>
      <c r="D105" s="59" t="str">
        <f>AUXILIAR!AO102</f>
        <v>X</v>
      </c>
      <c r="E105" s="59" t="str">
        <f t="shared" si="4"/>
        <v/>
      </c>
      <c r="F105" s="66" t="str">
        <f t="shared" si="5"/>
        <v/>
      </c>
      <c r="G105" s="58" t="str">
        <f t="shared" si="6"/>
        <v/>
      </c>
      <c r="H105" s="60" t="str">
        <f t="shared" si="7"/>
        <v/>
      </c>
    </row>
    <row r="106" spans="2:8" ht="15" customHeight="1" x14ac:dyDescent="0.25">
      <c r="B106" s="59" t="str">
        <f>AUXILIAR!AM103</f>
        <v>X</v>
      </c>
      <c r="C106" s="59" t="str">
        <f>AUXILIAR!AN103</f>
        <v>X</v>
      </c>
      <c r="D106" s="59" t="str">
        <f>AUXILIAR!AO103</f>
        <v>X</v>
      </c>
      <c r="E106" s="59" t="str">
        <f t="shared" si="4"/>
        <v/>
      </c>
      <c r="F106" s="66" t="str">
        <f t="shared" si="5"/>
        <v/>
      </c>
      <c r="G106" s="58" t="str">
        <f t="shared" si="6"/>
        <v/>
      </c>
      <c r="H106" s="60" t="str">
        <f t="shared" si="7"/>
        <v/>
      </c>
    </row>
    <row r="107" spans="2:8" ht="15" customHeight="1" x14ac:dyDescent="0.25">
      <c r="B107" s="59" t="str">
        <f>AUXILIAR!AM104</f>
        <v>X</v>
      </c>
      <c r="C107" s="59" t="str">
        <f>AUXILIAR!AN104</f>
        <v>X</v>
      </c>
      <c r="D107" s="59" t="str">
        <f>AUXILIAR!AO104</f>
        <v>X</v>
      </c>
      <c r="E107" s="59" t="str">
        <f t="shared" si="4"/>
        <v/>
      </c>
      <c r="F107" s="66" t="str">
        <f t="shared" si="5"/>
        <v/>
      </c>
      <c r="G107" s="58" t="str">
        <f t="shared" si="6"/>
        <v/>
      </c>
      <c r="H107" s="60" t="str">
        <f t="shared" si="7"/>
        <v/>
      </c>
    </row>
    <row r="108" spans="2:8" ht="15" customHeight="1" x14ac:dyDescent="0.25">
      <c r="B108" s="59" t="str">
        <f>AUXILIAR!AM105</f>
        <v>X</v>
      </c>
      <c r="C108" s="59" t="str">
        <f>AUXILIAR!AN105</f>
        <v>X</v>
      </c>
      <c r="D108" s="59" t="str">
        <f>AUXILIAR!AO105</f>
        <v>X</v>
      </c>
      <c r="E108" s="59" t="str">
        <f t="shared" si="4"/>
        <v/>
      </c>
      <c r="F108" s="66" t="str">
        <f t="shared" si="5"/>
        <v/>
      </c>
      <c r="G108" s="58" t="str">
        <f t="shared" si="6"/>
        <v/>
      </c>
      <c r="H108" s="60" t="str">
        <f t="shared" si="7"/>
        <v/>
      </c>
    </row>
    <row r="109" spans="2:8" ht="15" customHeight="1" x14ac:dyDescent="0.25">
      <c r="B109" s="59" t="str">
        <f>AUXILIAR!AM106</f>
        <v>X</v>
      </c>
      <c r="C109" s="59" t="str">
        <f>AUXILIAR!AN106</f>
        <v>X</v>
      </c>
      <c r="D109" s="59" t="str">
        <f>AUXILIAR!AO106</f>
        <v>X</v>
      </c>
      <c r="E109" s="59" t="str">
        <f t="shared" si="4"/>
        <v/>
      </c>
      <c r="F109" s="66" t="str">
        <f t="shared" si="5"/>
        <v/>
      </c>
      <c r="G109" s="58" t="str">
        <f t="shared" si="6"/>
        <v/>
      </c>
      <c r="H109" s="60" t="str">
        <f t="shared" si="7"/>
        <v/>
      </c>
    </row>
    <row r="110" spans="2:8" ht="15" customHeight="1" x14ac:dyDescent="0.25">
      <c r="B110" s="59" t="str">
        <f>AUXILIAR!AM107</f>
        <v>X</v>
      </c>
      <c r="C110" s="59" t="str">
        <f>AUXILIAR!AN107</f>
        <v>X</v>
      </c>
      <c r="D110" s="59" t="str">
        <f>AUXILIAR!AO107</f>
        <v>X</v>
      </c>
      <c r="E110" s="59" t="str">
        <f t="shared" si="4"/>
        <v/>
      </c>
      <c r="F110" s="66" t="str">
        <f t="shared" si="5"/>
        <v/>
      </c>
      <c r="G110" s="58" t="str">
        <f t="shared" si="6"/>
        <v/>
      </c>
      <c r="H110" s="60" t="str">
        <f t="shared" si="7"/>
        <v/>
      </c>
    </row>
    <row r="111" spans="2:8" ht="15" customHeight="1" x14ac:dyDescent="0.25">
      <c r="B111" s="59" t="str">
        <f>AUXILIAR!AM108</f>
        <v>X</v>
      </c>
      <c r="C111" s="59" t="str">
        <f>AUXILIAR!AN108</f>
        <v>X</v>
      </c>
      <c r="D111" s="59" t="str">
        <f>AUXILIAR!AO108</f>
        <v>X</v>
      </c>
      <c r="E111" s="59" t="str">
        <f t="shared" si="4"/>
        <v/>
      </c>
      <c r="F111" s="66" t="str">
        <f t="shared" si="5"/>
        <v/>
      </c>
      <c r="G111" s="58" t="str">
        <f t="shared" si="6"/>
        <v/>
      </c>
      <c r="H111" s="60" t="str">
        <f t="shared" si="7"/>
        <v/>
      </c>
    </row>
    <row r="112" spans="2:8" ht="15" customHeight="1" x14ac:dyDescent="0.25">
      <c r="B112" s="59" t="str">
        <f>AUXILIAR!AM109</f>
        <v>X</v>
      </c>
      <c r="C112" s="59" t="str">
        <f>AUXILIAR!AN109</f>
        <v>X</v>
      </c>
      <c r="D112" s="59" t="str">
        <f>AUXILIAR!AO109</f>
        <v>X</v>
      </c>
      <c r="E112" s="59" t="str">
        <f t="shared" si="4"/>
        <v/>
      </c>
      <c r="F112" s="66" t="str">
        <f t="shared" si="5"/>
        <v/>
      </c>
      <c r="G112" s="58" t="str">
        <f t="shared" si="6"/>
        <v/>
      </c>
      <c r="H112" s="60" t="str">
        <f t="shared" si="7"/>
        <v/>
      </c>
    </row>
    <row r="113" spans="2:8" ht="15" customHeight="1" x14ac:dyDescent="0.25">
      <c r="B113" s="59" t="str">
        <f>AUXILIAR!AM110</f>
        <v>X</v>
      </c>
      <c r="C113" s="59" t="str">
        <f>AUXILIAR!AN110</f>
        <v>X</v>
      </c>
      <c r="D113" s="59" t="str">
        <f>AUXILIAR!AO110</f>
        <v>X</v>
      </c>
      <c r="E113" s="59" t="str">
        <f t="shared" si="4"/>
        <v/>
      </c>
      <c r="F113" s="66" t="str">
        <f t="shared" si="5"/>
        <v/>
      </c>
      <c r="G113" s="58" t="str">
        <f t="shared" si="6"/>
        <v/>
      </c>
      <c r="H113" s="60" t="str">
        <f t="shared" si="7"/>
        <v/>
      </c>
    </row>
    <row r="114" spans="2:8" ht="15" customHeight="1" x14ac:dyDescent="0.25">
      <c r="B114" s="59" t="str">
        <f>AUXILIAR!AM111</f>
        <v>X</v>
      </c>
      <c r="C114" s="59" t="str">
        <f>AUXILIAR!AN111</f>
        <v>X</v>
      </c>
      <c r="D114" s="59" t="str">
        <f>AUXILIAR!AO111</f>
        <v>X</v>
      </c>
      <c r="E114" s="59" t="str">
        <f t="shared" si="4"/>
        <v/>
      </c>
      <c r="F114" s="66" t="str">
        <f t="shared" si="5"/>
        <v/>
      </c>
      <c r="G114" s="58" t="str">
        <f t="shared" si="6"/>
        <v/>
      </c>
      <c r="H114" s="60" t="str">
        <f t="shared" si="7"/>
        <v/>
      </c>
    </row>
    <row r="115" spans="2:8" ht="15" customHeight="1" x14ac:dyDescent="0.25">
      <c r="B115" s="59" t="str">
        <f>AUXILIAR!AM112</f>
        <v>X</v>
      </c>
      <c r="C115" s="59" t="str">
        <f>AUXILIAR!AN112</f>
        <v>X</v>
      </c>
      <c r="D115" s="59" t="str">
        <f>AUXILIAR!AO112</f>
        <v>X</v>
      </c>
      <c r="E115" s="59" t="str">
        <f t="shared" si="4"/>
        <v/>
      </c>
      <c r="F115" s="66" t="str">
        <f t="shared" si="5"/>
        <v/>
      </c>
      <c r="G115" s="58" t="str">
        <f t="shared" si="6"/>
        <v/>
      </c>
      <c r="H115" s="60" t="str">
        <f t="shared" si="7"/>
        <v/>
      </c>
    </row>
    <row r="116" spans="2:8" ht="15" customHeight="1" x14ac:dyDescent="0.25">
      <c r="B116" s="59" t="str">
        <f>AUXILIAR!AM113</f>
        <v>X</v>
      </c>
      <c r="C116" s="59" t="str">
        <f>AUXILIAR!AN113</f>
        <v>X</v>
      </c>
      <c r="D116" s="59" t="str">
        <f>AUXILIAR!AO113</f>
        <v>X</v>
      </c>
      <c r="E116" s="59" t="str">
        <f t="shared" si="4"/>
        <v/>
      </c>
      <c r="F116" s="66" t="str">
        <f t="shared" si="5"/>
        <v/>
      </c>
      <c r="G116" s="58" t="str">
        <f t="shared" si="6"/>
        <v/>
      </c>
      <c r="H116" s="60" t="str">
        <f t="shared" si="7"/>
        <v/>
      </c>
    </row>
    <row r="117" spans="2:8" ht="15" customHeight="1" x14ac:dyDescent="0.25">
      <c r="B117" s="59" t="str">
        <f>AUXILIAR!AM114</f>
        <v>X</v>
      </c>
      <c r="C117" s="59" t="str">
        <f>AUXILIAR!AN114</f>
        <v>X</v>
      </c>
      <c r="D117" s="59" t="str">
        <f>AUXILIAR!AO114</f>
        <v>X</v>
      </c>
      <c r="E117" s="59" t="str">
        <f t="shared" si="4"/>
        <v/>
      </c>
      <c r="F117" s="66" t="str">
        <f t="shared" si="5"/>
        <v/>
      </c>
      <c r="G117" s="58" t="str">
        <f t="shared" si="6"/>
        <v/>
      </c>
      <c r="H117" s="60" t="str">
        <f t="shared" si="7"/>
        <v/>
      </c>
    </row>
    <row r="118" spans="2:8" ht="15" customHeight="1" x14ac:dyDescent="0.25">
      <c r="B118" s="59" t="str">
        <f>AUXILIAR!AM115</f>
        <v>X</v>
      </c>
      <c r="C118" s="59" t="str">
        <f>AUXILIAR!AN115</f>
        <v>X</v>
      </c>
      <c r="D118" s="59" t="str">
        <f>AUXILIAR!AO115</f>
        <v>X</v>
      </c>
      <c r="E118" s="59" t="str">
        <f t="shared" si="4"/>
        <v/>
      </c>
      <c r="F118" s="66" t="str">
        <f t="shared" si="5"/>
        <v/>
      </c>
      <c r="G118" s="58" t="str">
        <f t="shared" si="6"/>
        <v/>
      </c>
      <c r="H118" s="60" t="str">
        <f t="shared" si="7"/>
        <v/>
      </c>
    </row>
    <row r="119" spans="2:8" ht="15" customHeight="1" x14ac:dyDescent="0.25">
      <c r="B119" s="59" t="str">
        <f>AUXILIAR!AM116</f>
        <v>X</v>
      </c>
      <c r="C119" s="59" t="str">
        <f>AUXILIAR!AN116</f>
        <v>X</v>
      </c>
      <c r="D119" s="59" t="str">
        <f>AUXILIAR!AO116</f>
        <v>X</v>
      </c>
      <c r="E119" s="59" t="str">
        <f t="shared" si="4"/>
        <v/>
      </c>
      <c r="F119" s="66" t="str">
        <f t="shared" si="5"/>
        <v/>
      </c>
      <c r="G119" s="58" t="str">
        <f t="shared" si="6"/>
        <v/>
      </c>
      <c r="H119" s="60" t="str">
        <f t="shared" si="7"/>
        <v/>
      </c>
    </row>
    <row r="120" spans="2:8" ht="15" customHeight="1" x14ac:dyDescent="0.25">
      <c r="B120" s="59" t="str">
        <f>AUXILIAR!AM117</f>
        <v>X</v>
      </c>
      <c r="C120" s="59" t="str">
        <f>AUXILIAR!AN117</f>
        <v>X</v>
      </c>
      <c r="D120" s="59" t="str">
        <f>AUXILIAR!AO117</f>
        <v>X</v>
      </c>
      <c r="E120" s="59" t="str">
        <f t="shared" si="4"/>
        <v/>
      </c>
      <c r="F120" s="66" t="str">
        <f t="shared" si="5"/>
        <v/>
      </c>
      <c r="G120" s="58" t="str">
        <f t="shared" si="6"/>
        <v/>
      </c>
      <c r="H120" s="60" t="str">
        <f t="shared" si="7"/>
        <v/>
      </c>
    </row>
    <row r="121" spans="2:8" ht="15" customHeight="1" x14ac:dyDescent="0.25">
      <c r="B121" s="59" t="str">
        <f>AUXILIAR!AM118</f>
        <v>X</v>
      </c>
      <c r="C121" s="59" t="str">
        <f>AUXILIAR!AN118</f>
        <v>X</v>
      </c>
      <c r="D121" s="59" t="str">
        <f>AUXILIAR!AO118</f>
        <v>X</v>
      </c>
      <c r="E121" s="59" t="str">
        <f t="shared" si="4"/>
        <v/>
      </c>
      <c r="F121" s="66" t="str">
        <f t="shared" si="5"/>
        <v/>
      </c>
      <c r="G121" s="58" t="str">
        <f t="shared" si="6"/>
        <v/>
      </c>
      <c r="H121" s="60" t="str">
        <f t="shared" si="7"/>
        <v/>
      </c>
    </row>
    <row r="122" spans="2:8" ht="15" customHeight="1" x14ac:dyDescent="0.25">
      <c r="B122" s="59" t="str">
        <f>AUXILIAR!AM119</f>
        <v>X</v>
      </c>
      <c r="C122" s="59" t="str">
        <f>AUXILIAR!AN119</f>
        <v>X</v>
      </c>
      <c r="D122" s="59" t="str">
        <f>AUXILIAR!AO119</f>
        <v>X</v>
      </c>
      <c r="E122" s="59" t="str">
        <f t="shared" si="4"/>
        <v/>
      </c>
      <c r="F122" s="66" t="str">
        <f t="shared" si="5"/>
        <v/>
      </c>
      <c r="G122" s="58" t="str">
        <f t="shared" si="6"/>
        <v/>
      </c>
      <c r="H122" s="60" t="str">
        <f t="shared" si="7"/>
        <v/>
      </c>
    </row>
    <row r="123" spans="2:8" ht="15" customHeight="1" x14ac:dyDescent="0.25">
      <c r="B123" s="59" t="str">
        <f>AUXILIAR!AM120</f>
        <v>X</v>
      </c>
      <c r="C123" s="59" t="str">
        <f>AUXILIAR!AN120</f>
        <v>X</v>
      </c>
      <c r="D123" s="59" t="str">
        <f>AUXILIAR!AO120</f>
        <v>X</v>
      </c>
      <c r="E123" s="59" t="str">
        <f t="shared" si="4"/>
        <v/>
      </c>
      <c r="F123" s="66" t="str">
        <f t="shared" si="5"/>
        <v/>
      </c>
      <c r="G123" s="58" t="str">
        <f t="shared" si="6"/>
        <v/>
      </c>
      <c r="H123" s="60" t="str">
        <f t="shared" si="7"/>
        <v/>
      </c>
    </row>
    <row r="124" spans="2:8" ht="15" customHeight="1" x14ac:dyDescent="0.25">
      <c r="B124" s="59" t="str">
        <f>AUXILIAR!AM121</f>
        <v>X</v>
      </c>
      <c r="C124" s="59" t="str">
        <f>AUXILIAR!AN121</f>
        <v>X</v>
      </c>
      <c r="D124" s="59" t="str">
        <f>AUXILIAR!AO121</f>
        <v>X</v>
      </c>
      <c r="E124" s="59" t="str">
        <f t="shared" si="4"/>
        <v/>
      </c>
      <c r="F124" s="66" t="str">
        <f t="shared" si="5"/>
        <v/>
      </c>
      <c r="G124" s="58" t="str">
        <f t="shared" si="6"/>
        <v/>
      </c>
      <c r="H124" s="60" t="str">
        <f t="shared" si="7"/>
        <v/>
      </c>
    </row>
    <row r="125" spans="2:8" ht="15" customHeight="1" x14ac:dyDescent="0.25">
      <c r="B125" s="59" t="str">
        <f>AUXILIAR!AM122</f>
        <v>X</v>
      </c>
      <c r="C125" s="59" t="str">
        <f>AUXILIAR!AN122</f>
        <v>X</v>
      </c>
      <c r="D125" s="59" t="str">
        <f>AUXILIAR!AO122</f>
        <v>X</v>
      </c>
      <c r="E125" s="59" t="str">
        <f t="shared" si="4"/>
        <v/>
      </c>
      <c r="F125" s="66" t="str">
        <f t="shared" si="5"/>
        <v/>
      </c>
      <c r="G125" s="58" t="str">
        <f t="shared" si="6"/>
        <v/>
      </c>
      <c r="H125" s="60" t="str">
        <f t="shared" si="7"/>
        <v/>
      </c>
    </row>
    <row r="126" spans="2:8" ht="15" customHeight="1" x14ac:dyDescent="0.25">
      <c r="B126" s="59" t="str">
        <f>AUXILIAR!AM123</f>
        <v>X</v>
      </c>
      <c r="C126" s="59" t="str">
        <f>AUXILIAR!AN123</f>
        <v>X</v>
      </c>
      <c r="D126" s="59" t="str">
        <f>AUXILIAR!AO123</f>
        <v>X</v>
      </c>
      <c r="E126" s="59" t="str">
        <f t="shared" si="4"/>
        <v/>
      </c>
      <c r="F126" s="66" t="str">
        <f t="shared" si="5"/>
        <v/>
      </c>
      <c r="G126" s="58" t="str">
        <f t="shared" si="6"/>
        <v/>
      </c>
      <c r="H126" s="60" t="str">
        <f t="shared" si="7"/>
        <v/>
      </c>
    </row>
    <row r="127" spans="2:8" ht="15" customHeight="1" x14ac:dyDescent="0.25">
      <c r="B127" s="59" t="str">
        <f>AUXILIAR!AM124</f>
        <v>X</v>
      </c>
      <c r="C127" s="59" t="str">
        <f>AUXILIAR!AN124</f>
        <v>X</v>
      </c>
      <c r="D127" s="59" t="str">
        <f>AUXILIAR!AO124</f>
        <v>X</v>
      </c>
      <c r="E127" s="59" t="str">
        <f t="shared" si="4"/>
        <v/>
      </c>
      <c r="F127" s="66" t="str">
        <f t="shared" si="5"/>
        <v/>
      </c>
      <c r="G127" s="58" t="str">
        <f t="shared" si="6"/>
        <v/>
      </c>
      <c r="H127" s="60" t="str">
        <f t="shared" si="7"/>
        <v/>
      </c>
    </row>
    <row r="128" spans="2:8" ht="15" customHeight="1" x14ac:dyDescent="0.25">
      <c r="B128" s="59" t="str">
        <f>AUXILIAR!AM125</f>
        <v>X</v>
      </c>
      <c r="C128" s="59" t="str">
        <f>AUXILIAR!AN125</f>
        <v>X</v>
      </c>
      <c r="D128" s="59" t="str">
        <f>AUXILIAR!AO125</f>
        <v>X</v>
      </c>
      <c r="E128" s="59" t="str">
        <f t="shared" si="4"/>
        <v/>
      </c>
      <c r="F128" s="66" t="str">
        <f t="shared" si="5"/>
        <v/>
      </c>
      <c r="G128" s="58" t="str">
        <f t="shared" si="6"/>
        <v/>
      </c>
      <c r="H128" s="60" t="str">
        <f t="shared" si="7"/>
        <v/>
      </c>
    </row>
    <row r="129" spans="2:8" ht="15" customHeight="1" x14ac:dyDescent="0.25">
      <c r="B129" s="59" t="str">
        <f>AUXILIAR!AM126</f>
        <v>X</v>
      </c>
      <c r="C129" s="59" t="str">
        <f>AUXILIAR!AN126</f>
        <v>X</v>
      </c>
      <c r="D129" s="59" t="str">
        <f>AUXILIAR!AO126</f>
        <v>X</v>
      </c>
      <c r="E129" s="59" t="str">
        <f t="shared" si="4"/>
        <v/>
      </c>
      <c r="F129" s="66" t="str">
        <f t="shared" si="5"/>
        <v/>
      </c>
      <c r="G129" s="58" t="str">
        <f t="shared" si="6"/>
        <v/>
      </c>
      <c r="H129" s="60" t="str">
        <f t="shared" si="7"/>
        <v/>
      </c>
    </row>
    <row r="130" spans="2:8" ht="15" customHeight="1" x14ac:dyDescent="0.25">
      <c r="B130" s="59" t="str">
        <f>AUXILIAR!AM127</f>
        <v>X</v>
      </c>
      <c r="C130" s="59" t="str">
        <f>AUXILIAR!AN127</f>
        <v>X</v>
      </c>
      <c r="D130" s="59" t="str">
        <f>AUXILIAR!AO127</f>
        <v>X</v>
      </c>
      <c r="E130" s="59" t="str">
        <f t="shared" si="4"/>
        <v/>
      </c>
      <c r="F130" s="66" t="str">
        <f t="shared" si="5"/>
        <v/>
      </c>
      <c r="G130" s="58" t="str">
        <f t="shared" si="6"/>
        <v/>
      </c>
      <c r="H130" s="60" t="str">
        <f t="shared" si="7"/>
        <v/>
      </c>
    </row>
    <row r="131" spans="2:8" ht="15" customHeight="1" x14ac:dyDescent="0.25">
      <c r="B131" s="59" t="str">
        <f>AUXILIAR!AM128</f>
        <v>X</v>
      </c>
      <c r="C131" s="59" t="str">
        <f>AUXILIAR!AN128</f>
        <v>X</v>
      </c>
      <c r="D131" s="59" t="str">
        <f>AUXILIAR!AO128</f>
        <v>X</v>
      </c>
      <c r="E131" s="59" t="str">
        <f t="shared" si="4"/>
        <v/>
      </c>
      <c r="F131" s="66" t="str">
        <f t="shared" si="5"/>
        <v/>
      </c>
      <c r="G131" s="58" t="str">
        <f t="shared" si="6"/>
        <v/>
      </c>
      <c r="H131" s="60" t="str">
        <f t="shared" si="7"/>
        <v/>
      </c>
    </row>
    <row r="132" spans="2:8" ht="15" customHeight="1" x14ac:dyDescent="0.25">
      <c r="B132" s="59" t="str">
        <f>AUXILIAR!AM129</f>
        <v>X</v>
      </c>
      <c r="C132" s="59" t="str">
        <f>AUXILIAR!AN129</f>
        <v>X</v>
      </c>
      <c r="D132" s="59" t="str">
        <f>AUXILIAR!AO129</f>
        <v>X</v>
      </c>
      <c r="E132" s="59" t="str">
        <f t="shared" si="4"/>
        <v/>
      </c>
      <c r="F132" s="66" t="str">
        <f t="shared" si="5"/>
        <v/>
      </c>
      <c r="G132" s="58" t="str">
        <f t="shared" si="6"/>
        <v/>
      </c>
      <c r="H132" s="60" t="str">
        <f t="shared" si="7"/>
        <v/>
      </c>
    </row>
    <row r="133" spans="2:8" ht="15" customHeight="1" x14ac:dyDescent="0.25">
      <c r="B133" s="59" t="str">
        <f>AUXILIAR!AM130</f>
        <v>X</v>
      </c>
      <c r="C133" s="59" t="str">
        <f>AUXILIAR!AN130</f>
        <v>X</v>
      </c>
      <c r="D133" s="59" t="str">
        <f>AUXILIAR!AO130</f>
        <v>X</v>
      </c>
      <c r="E133" s="59" t="str">
        <f t="shared" si="4"/>
        <v/>
      </c>
      <c r="F133" s="66" t="str">
        <f t="shared" si="5"/>
        <v/>
      </c>
      <c r="G133" s="58" t="str">
        <f t="shared" si="6"/>
        <v/>
      </c>
      <c r="H133" s="60" t="str">
        <f t="shared" si="7"/>
        <v/>
      </c>
    </row>
    <row r="134" spans="2:8" ht="15" customHeight="1" x14ac:dyDescent="0.25">
      <c r="B134" s="59" t="str">
        <f>AUXILIAR!AM131</f>
        <v>X</v>
      </c>
      <c r="C134" s="59" t="str">
        <f>AUXILIAR!AN131</f>
        <v>X</v>
      </c>
      <c r="D134" s="59" t="str">
        <f>AUXILIAR!AO131</f>
        <v>X</v>
      </c>
      <c r="E134" s="59" t="str">
        <f t="shared" si="4"/>
        <v/>
      </c>
      <c r="F134" s="66" t="str">
        <f t="shared" si="5"/>
        <v/>
      </c>
      <c r="G134" s="58" t="str">
        <f t="shared" si="6"/>
        <v/>
      </c>
      <c r="H134" s="60" t="str">
        <f t="shared" si="7"/>
        <v/>
      </c>
    </row>
    <row r="135" spans="2:8" ht="15" customHeight="1" x14ac:dyDescent="0.25">
      <c r="B135" s="59" t="str">
        <f>AUXILIAR!AM132</f>
        <v>X</v>
      </c>
      <c r="C135" s="59" t="str">
        <f>AUXILIAR!AN132</f>
        <v>X</v>
      </c>
      <c r="D135" s="59" t="str">
        <f>AUXILIAR!AO132</f>
        <v>X</v>
      </c>
      <c r="E135" s="59" t="str">
        <f t="shared" si="4"/>
        <v/>
      </c>
      <c r="F135" s="66" t="str">
        <f t="shared" si="5"/>
        <v/>
      </c>
      <c r="G135" s="58" t="str">
        <f t="shared" si="6"/>
        <v/>
      </c>
      <c r="H135" s="60" t="str">
        <f t="shared" si="7"/>
        <v/>
      </c>
    </row>
    <row r="136" spans="2:8" ht="15" customHeight="1" x14ac:dyDescent="0.25">
      <c r="B136" s="59" t="str">
        <f>AUXILIAR!AM133</f>
        <v>X</v>
      </c>
      <c r="C136" s="59" t="str">
        <f>AUXILIAR!AN133</f>
        <v>X</v>
      </c>
      <c r="D136" s="59" t="str">
        <f>AUXILIAR!AO133</f>
        <v>X</v>
      </c>
      <c r="E136" s="59" t="str">
        <f t="shared" si="4"/>
        <v/>
      </c>
      <c r="F136" s="66" t="str">
        <f t="shared" si="5"/>
        <v/>
      </c>
      <c r="G136" s="58" t="str">
        <f t="shared" si="6"/>
        <v/>
      </c>
      <c r="H136" s="60" t="str">
        <f t="shared" si="7"/>
        <v/>
      </c>
    </row>
    <row r="137" spans="2:8" ht="15" customHeight="1" x14ac:dyDescent="0.25">
      <c r="B137" s="59" t="str">
        <f>AUXILIAR!AM134</f>
        <v>X</v>
      </c>
      <c r="C137" s="59" t="str">
        <f>AUXILIAR!AN134</f>
        <v>X</v>
      </c>
      <c r="D137" s="59" t="str">
        <f>AUXILIAR!AO134</f>
        <v>X</v>
      </c>
      <c r="E137" s="59" t="str">
        <f t="shared" si="4"/>
        <v/>
      </c>
      <c r="F137" s="66" t="str">
        <f t="shared" si="5"/>
        <v/>
      </c>
      <c r="G137" s="58" t="str">
        <f t="shared" si="6"/>
        <v/>
      </c>
      <c r="H137" s="60" t="str">
        <f t="shared" si="7"/>
        <v/>
      </c>
    </row>
    <row r="138" spans="2:8" ht="15" customHeight="1" x14ac:dyDescent="0.25">
      <c r="B138" s="59" t="str">
        <f>AUXILIAR!AM135</f>
        <v>X</v>
      </c>
      <c r="C138" s="59" t="str">
        <f>AUXILIAR!AN135</f>
        <v>X</v>
      </c>
      <c r="D138" s="59" t="str">
        <f>AUXILIAR!AO135</f>
        <v>X</v>
      </c>
      <c r="E138" s="59" t="str">
        <f t="shared" si="4"/>
        <v/>
      </c>
      <c r="F138" s="66" t="str">
        <f t="shared" si="5"/>
        <v/>
      </c>
      <c r="G138" s="58" t="str">
        <f t="shared" si="6"/>
        <v/>
      </c>
      <c r="H138" s="60" t="str">
        <f t="shared" si="7"/>
        <v/>
      </c>
    </row>
    <row r="139" spans="2:8" ht="15" customHeight="1" x14ac:dyDescent="0.25">
      <c r="B139" s="59" t="str">
        <f>AUXILIAR!AM136</f>
        <v>X</v>
      </c>
      <c r="C139" s="59" t="str">
        <f>AUXILIAR!AN136</f>
        <v>X</v>
      </c>
      <c r="D139" s="59" t="str">
        <f>AUXILIAR!AO136</f>
        <v>X</v>
      </c>
      <c r="E139" s="59" t="str">
        <f t="shared" si="4"/>
        <v/>
      </c>
      <c r="F139" s="66" t="str">
        <f t="shared" si="5"/>
        <v/>
      </c>
      <c r="G139" s="58" t="str">
        <f t="shared" si="6"/>
        <v/>
      </c>
      <c r="H139" s="60" t="str">
        <f t="shared" si="7"/>
        <v/>
      </c>
    </row>
    <row r="140" spans="2:8" ht="15" customHeight="1" x14ac:dyDescent="0.25">
      <c r="B140" s="59" t="str">
        <f>AUXILIAR!AM137</f>
        <v>X</v>
      </c>
      <c r="C140" s="59" t="str">
        <f>AUXILIAR!AN137</f>
        <v>X</v>
      </c>
      <c r="D140" s="59" t="str">
        <f>AUXILIAR!AO137</f>
        <v>X</v>
      </c>
      <c r="E140" s="59" t="str">
        <f t="shared" si="4"/>
        <v/>
      </c>
      <c r="F140" s="66" t="str">
        <f t="shared" si="5"/>
        <v/>
      </c>
      <c r="G140" s="58" t="str">
        <f t="shared" si="6"/>
        <v/>
      </c>
      <c r="H140" s="60" t="str">
        <f t="shared" si="7"/>
        <v/>
      </c>
    </row>
    <row r="141" spans="2:8" ht="15" customHeight="1" x14ac:dyDescent="0.25">
      <c r="B141" s="59" t="str">
        <f>AUXILIAR!AM138</f>
        <v>X</v>
      </c>
      <c r="C141" s="59" t="str">
        <f>AUXILIAR!AN138</f>
        <v>X</v>
      </c>
      <c r="D141" s="59" t="str">
        <f>AUXILIAR!AO138</f>
        <v>X</v>
      </c>
      <c r="E141" s="59" t="str">
        <f t="shared" ref="E141:E165" si="8">IF(LEFT(B141,1)="E",B141,"")</f>
        <v/>
      </c>
      <c r="F141" s="66" t="str">
        <f t="shared" ref="F141:F165" si="9">IF(LEFT(B141,1)="E",D141,"")</f>
        <v/>
      </c>
      <c r="G141" s="58" t="str">
        <f t="shared" ref="G141:G164" si="10">IF(B141="X","",IF(LEFT(B141,1)&lt;&gt;"E",C141,""))</f>
        <v/>
      </c>
      <c r="H141" s="60" t="str">
        <f t="shared" ref="H141:H164" si="11">IF(B141="X","",IF(LEFT(B141,1)&lt;&gt;"E",D141,""))</f>
        <v/>
      </c>
    </row>
    <row r="142" spans="2:8" ht="15" customHeight="1" x14ac:dyDescent="0.25">
      <c r="B142" s="59" t="str">
        <f>AUXILIAR!AM139</f>
        <v>X</v>
      </c>
      <c r="C142" s="59" t="str">
        <f>AUXILIAR!AN139</f>
        <v>X</v>
      </c>
      <c r="D142" s="59" t="str">
        <f>AUXILIAR!AO139</f>
        <v>X</v>
      </c>
      <c r="E142" s="59" t="str">
        <f t="shared" si="8"/>
        <v/>
      </c>
      <c r="F142" s="66" t="str">
        <f t="shared" si="9"/>
        <v/>
      </c>
      <c r="G142" s="58" t="str">
        <f t="shared" si="10"/>
        <v/>
      </c>
      <c r="H142" s="60" t="str">
        <f t="shared" si="11"/>
        <v/>
      </c>
    </row>
    <row r="143" spans="2:8" ht="15" customHeight="1" x14ac:dyDescent="0.25">
      <c r="B143" s="59" t="str">
        <f>AUXILIAR!AM140</f>
        <v>X</v>
      </c>
      <c r="C143" s="59" t="str">
        <f>AUXILIAR!AN140</f>
        <v>X</v>
      </c>
      <c r="D143" s="59" t="str">
        <f>AUXILIAR!AO140</f>
        <v>X</v>
      </c>
      <c r="E143" s="59" t="str">
        <f t="shared" si="8"/>
        <v/>
      </c>
      <c r="F143" s="66" t="str">
        <f t="shared" si="9"/>
        <v/>
      </c>
      <c r="G143" s="58" t="str">
        <f t="shared" si="10"/>
        <v/>
      </c>
      <c r="H143" s="60" t="str">
        <f t="shared" si="11"/>
        <v/>
      </c>
    </row>
    <row r="144" spans="2:8" ht="15" customHeight="1" x14ac:dyDescent="0.25">
      <c r="B144" s="59" t="str">
        <f>AUXILIAR!AM141</f>
        <v>X</v>
      </c>
      <c r="C144" s="59" t="str">
        <f>AUXILIAR!AN141</f>
        <v>X</v>
      </c>
      <c r="D144" s="59" t="str">
        <f>AUXILIAR!AO141</f>
        <v>X</v>
      </c>
      <c r="E144" s="59" t="str">
        <f t="shared" si="8"/>
        <v/>
      </c>
      <c r="F144" s="66" t="str">
        <f t="shared" si="9"/>
        <v/>
      </c>
      <c r="G144" s="58" t="str">
        <f t="shared" si="10"/>
        <v/>
      </c>
      <c r="H144" s="60" t="str">
        <f t="shared" si="11"/>
        <v/>
      </c>
    </row>
    <row r="145" spans="2:8" ht="15" customHeight="1" x14ac:dyDescent="0.25">
      <c r="B145" s="59" t="str">
        <f>AUXILIAR!AM142</f>
        <v>X</v>
      </c>
      <c r="C145" s="59" t="str">
        <f>AUXILIAR!AN142</f>
        <v>X</v>
      </c>
      <c r="D145" s="59" t="str">
        <f>AUXILIAR!AO142</f>
        <v>X</v>
      </c>
      <c r="E145" s="59" t="str">
        <f t="shared" si="8"/>
        <v/>
      </c>
      <c r="F145" s="66" t="str">
        <f t="shared" si="9"/>
        <v/>
      </c>
      <c r="G145" s="58" t="str">
        <f t="shared" si="10"/>
        <v/>
      </c>
      <c r="H145" s="60" t="str">
        <f t="shared" si="11"/>
        <v/>
      </c>
    </row>
    <row r="146" spans="2:8" ht="15" customHeight="1" x14ac:dyDescent="0.25">
      <c r="B146" s="59" t="str">
        <f>AUXILIAR!AM143</f>
        <v>X</v>
      </c>
      <c r="C146" s="59" t="str">
        <f>AUXILIAR!AN143</f>
        <v>X</v>
      </c>
      <c r="D146" s="59" t="str">
        <f>AUXILIAR!AO143</f>
        <v>X</v>
      </c>
      <c r="E146" s="59" t="str">
        <f t="shared" si="8"/>
        <v/>
      </c>
      <c r="F146" s="66" t="str">
        <f t="shared" si="9"/>
        <v/>
      </c>
      <c r="G146" s="58" t="str">
        <f t="shared" si="10"/>
        <v/>
      </c>
      <c r="H146" s="60" t="str">
        <f t="shared" si="11"/>
        <v/>
      </c>
    </row>
    <row r="147" spans="2:8" ht="15" customHeight="1" x14ac:dyDescent="0.25">
      <c r="B147" s="59" t="str">
        <f>AUXILIAR!AM144</f>
        <v>X</v>
      </c>
      <c r="C147" s="59" t="str">
        <f>AUXILIAR!AN144</f>
        <v>X</v>
      </c>
      <c r="D147" s="59" t="str">
        <f>AUXILIAR!AO144</f>
        <v>X</v>
      </c>
      <c r="E147" s="59" t="str">
        <f t="shared" si="8"/>
        <v/>
      </c>
      <c r="F147" s="66" t="str">
        <f t="shared" si="9"/>
        <v/>
      </c>
      <c r="G147" s="58" t="str">
        <f t="shared" si="10"/>
        <v/>
      </c>
      <c r="H147" s="60" t="str">
        <f t="shared" si="11"/>
        <v/>
      </c>
    </row>
    <row r="148" spans="2:8" ht="15" customHeight="1" x14ac:dyDescent="0.25">
      <c r="B148" s="59" t="str">
        <f>AUXILIAR!AM145</f>
        <v>X</v>
      </c>
      <c r="C148" s="59" t="str">
        <f>AUXILIAR!AN145</f>
        <v>X</v>
      </c>
      <c r="D148" s="59" t="str">
        <f>AUXILIAR!AO145</f>
        <v>X</v>
      </c>
      <c r="E148" s="59" t="str">
        <f t="shared" si="8"/>
        <v/>
      </c>
      <c r="F148" s="66" t="str">
        <f t="shared" si="9"/>
        <v/>
      </c>
      <c r="G148" s="58" t="str">
        <f t="shared" si="10"/>
        <v/>
      </c>
      <c r="H148" s="60" t="str">
        <f t="shared" si="11"/>
        <v/>
      </c>
    </row>
    <row r="149" spans="2:8" ht="15" customHeight="1" x14ac:dyDescent="0.25">
      <c r="B149" s="59" t="str">
        <f>AUXILIAR!AM146</f>
        <v>X</v>
      </c>
      <c r="C149" s="59" t="str">
        <f>AUXILIAR!AN146</f>
        <v>X</v>
      </c>
      <c r="D149" s="59" t="str">
        <f>AUXILIAR!AO146</f>
        <v>X</v>
      </c>
      <c r="E149" s="59" t="str">
        <f t="shared" si="8"/>
        <v/>
      </c>
      <c r="F149" s="66" t="str">
        <f t="shared" si="9"/>
        <v/>
      </c>
      <c r="G149" s="58" t="str">
        <f t="shared" si="10"/>
        <v/>
      </c>
      <c r="H149" s="60" t="str">
        <f t="shared" si="11"/>
        <v/>
      </c>
    </row>
    <row r="150" spans="2:8" ht="15" customHeight="1" x14ac:dyDescent="0.25">
      <c r="B150" s="59" t="str">
        <f>AUXILIAR!AM147</f>
        <v>X</v>
      </c>
      <c r="C150" s="59" t="str">
        <f>AUXILIAR!AN147</f>
        <v>X</v>
      </c>
      <c r="D150" s="59" t="str">
        <f>AUXILIAR!AO147</f>
        <v>X</v>
      </c>
      <c r="E150" s="59" t="str">
        <f t="shared" si="8"/>
        <v/>
      </c>
      <c r="F150" s="66" t="str">
        <f t="shared" si="9"/>
        <v/>
      </c>
      <c r="G150" s="58" t="str">
        <f t="shared" si="10"/>
        <v/>
      </c>
      <c r="H150" s="60" t="str">
        <f t="shared" si="11"/>
        <v/>
      </c>
    </row>
    <row r="151" spans="2:8" ht="15" customHeight="1" x14ac:dyDescent="0.25">
      <c r="B151" s="59" t="str">
        <f>AUXILIAR!AM148</f>
        <v>X</v>
      </c>
      <c r="C151" s="59" t="str">
        <f>AUXILIAR!AN148</f>
        <v>X</v>
      </c>
      <c r="D151" s="59" t="str">
        <f>AUXILIAR!AO148</f>
        <v>X</v>
      </c>
      <c r="E151" s="59" t="str">
        <f t="shared" si="8"/>
        <v/>
      </c>
      <c r="F151" s="66" t="str">
        <f t="shared" si="9"/>
        <v/>
      </c>
      <c r="G151" s="58" t="str">
        <f t="shared" si="10"/>
        <v/>
      </c>
      <c r="H151" s="60" t="str">
        <f t="shared" si="11"/>
        <v/>
      </c>
    </row>
    <row r="152" spans="2:8" ht="15" customHeight="1" x14ac:dyDescent="0.25">
      <c r="B152" s="59" t="str">
        <f>AUXILIAR!AM149</f>
        <v>X</v>
      </c>
      <c r="C152" s="59" t="str">
        <f>AUXILIAR!AN149</f>
        <v>X</v>
      </c>
      <c r="D152" s="59" t="str">
        <f>AUXILIAR!AO149</f>
        <v>X</v>
      </c>
      <c r="E152" s="59" t="str">
        <f t="shared" si="8"/>
        <v/>
      </c>
      <c r="F152" s="66" t="str">
        <f t="shared" si="9"/>
        <v/>
      </c>
      <c r="G152" s="58" t="str">
        <f t="shared" si="10"/>
        <v/>
      </c>
      <c r="H152" s="60" t="str">
        <f t="shared" si="11"/>
        <v/>
      </c>
    </row>
    <row r="153" spans="2:8" ht="15" customHeight="1" x14ac:dyDescent="0.25">
      <c r="B153" s="59" t="str">
        <f>AUXILIAR!AM150</f>
        <v>X</v>
      </c>
      <c r="C153" s="59" t="str">
        <f>AUXILIAR!AN150</f>
        <v>X</v>
      </c>
      <c r="D153" s="59" t="str">
        <f>AUXILIAR!AO150</f>
        <v>X</v>
      </c>
      <c r="E153" s="59" t="str">
        <f t="shared" si="8"/>
        <v/>
      </c>
      <c r="F153" s="66" t="str">
        <f t="shared" si="9"/>
        <v/>
      </c>
      <c r="G153" s="58" t="str">
        <f t="shared" si="10"/>
        <v/>
      </c>
      <c r="H153" s="60" t="str">
        <f t="shared" si="11"/>
        <v/>
      </c>
    </row>
    <row r="154" spans="2:8" ht="15" customHeight="1" x14ac:dyDescent="0.25">
      <c r="B154" s="59" t="str">
        <f>AUXILIAR!AM151</f>
        <v>X</v>
      </c>
      <c r="C154" s="59" t="str">
        <f>AUXILIAR!AN151</f>
        <v>X</v>
      </c>
      <c r="D154" s="59" t="str">
        <f>AUXILIAR!AO151</f>
        <v>X</v>
      </c>
      <c r="E154" s="59" t="str">
        <f t="shared" si="8"/>
        <v/>
      </c>
      <c r="F154" s="66" t="str">
        <f t="shared" si="9"/>
        <v/>
      </c>
      <c r="G154" s="58" t="str">
        <f t="shared" si="10"/>
        <v/>
      </c>
      <c r="H154" s="60" t="str">
        <f t="shared" si="11"/>
        <v/>
      </c>
    </row>
    <row r="155" spans="2:8" ht="15" customHeight="1" x14ac:dyDescent="0.25">
      <c r="B155" s="59" t="str">
        <f>AUXILIAR!AM152</f>
        <v>X</v>
      </c>
      <c r="C155" s="59" t="str">
        <f>AUXILIAR!AN152</f>
        <v>X</v>
      </c>
      <c r="D155" s="59" t="str">
        <f>AUXILIAR!AO152</f>
        <v>X</v>
      </c>
      <c r="E155" s="59" t="str">
        <f t="shared" si="8"/>
        <v/>
      </c>
      <c r="F155" s="66" t="str">
        <f t="shared" si="9"/>
        <v/>
      </c>
      <c r="G155" s="58" t="str">
        <f t="shared" si="10"/>
        <v/>
      </c>
      <c r="H155" s="60" t="str">
        <f t="shared" si="11"/>
        <v/>
      </c>
    </row>
    <row r="156" spans="2:8" ht="15" customHeight="1" x14ac:dyDescent="0.25">
      <c r="B156" s="59" t="str">
        <f>AUXILIAR!AM153</f>
        <v>X</v>
      </c>
      <c r="C156" s="59" t="str">
        <f>AUXILIAR!AN153</f>
        <v>X</v>
      </c>
      <c r="D156" s="59" t="str">
        <f>AUXILIAR!AO153</f>
        <v>X</v>
      </c>
      <c r="E156" s="59" t="str">
        <f t="shared" si="8"/>
        <v/>
      </c>
      <c r="F156" s="66" t="str">
        <f t="shared" si="9"/>
        <v/>
      </c>
      <c r="G156" s="58" t="str">
        <f t="shared" si="10"/>
        <v/>
      </c>
      <c r="H156" s="60" t="str">
        <f t="shared" si="11"/>
        <v/>
      </c>
    </row>
    <row r="157" spans="2:8" ht="15" customHeight="1" x14ac:dyDescent="0.25">
      <c r="B157" s="59" t="str">
        <f>AUXILIAR!AM154</f>
        <v>X</v>
      </c>
      <c r="C157" s="59" t="str">
        <f>AUXILIAR!AN154</f>
        <v>X</v>
      </c>
      <c r="D157" s="59" t="str">
        <f>AUXILIAR!AO154</f>
        <v>X</v>
      </c>
      <c r="E157" s="59" t="str">
        <f t="shared" si="8"/>
        <v/>
      </c>
      <c r="F157" s="66" t="str">
        <f t="shared" si="9"/>
        <v/>
      </c>
      <c r="G157" s="58" t="str">
        <f t="shared" si="10"/>
        <v/>
      </c>
      <c r="H157" s="60" t="str">
        <f t="shared" si="11"/>
        <v/>
      </c>
    </row>
    <row r="158" spans="2:8" ht="15" customHeight="1" x14ac:dyDescent="0.25">
      <c r="B158" s="59" t="str">
        <f>AUXILIAR!AM155</f>
        <v>X</v>
      </c>
      <c r="C158" s="59" t="str">
        <f>AUXILIAR!AN155</f>
        <v>X</v>
      </c>
      <c r="D158" s="59" t="str">
        <f>AUXILIAR!AO155</f>
        <v>X</v>
      </c>
      <c r="E158" s="59" t="str">
        <f t="shared" si="8"/>
        <v/>
      </c>
      <c r="F158" s="66" t="str">
        <f t="shared" si="9"/>
        <v/>
      </c>
      <c r="G158" s="58" t="str">
        <f t="shared" si="10"/>
        <v/>
      </c>
      <c r="H158" s="60" t="str">
        <f t="shared" si="11"/>
        <v/>
      </c>
    </row>
    <row r="159" spans="2:8" ht="15" customHeight="1" x14ac:dyDescent="0.25">
      <c r="B159" s="59" t="str">
        <f>AUXILIAR!AM156</f>
        <v>X</v>
      </c>
      <c r="C159" s="59" t="str">
        <f>AUXILIAR!AN156</f>
        <v>X</v>
      </c>
      <c r="D159" s="59" t="str">
        <f>AUXILIAR!AO156</f>
        <v>X</v>
      </c>
      <c r="E159" s="59" t="str">
        <f t="shared" si="8"/>
        <v/>
      </c>
      <c r="F159" s="66" t="str">
        <f t="shared" si="9"/>
        <v/>
      </c>
      <c r="G159" s="58" t="str">
        <f t="shared" si="10"/>
        <v/>
      </c>
      <c r="H159" s="60" t="str">
        <f t="shared" si="11"/>
        <v/>
      </c>
    </row>
    <row r="160" spans="2:8" ht="15" customHeight="1" x14ac:dyDescent="0.25">
      <c r="B160" s="59" t="str">
        <f>AUXILIAR!AM157</f>
        <v>X</v>
      </c>
      <c r="C160" s="59" t="str">
        <f>AUXILIAR!AN157</f>
        <v>X</v>
      </c>
      <c r="D160" s="59" t="str">
        <f>AUXILIAR!AO157</f>
        <v>X</v>
      </c>
      <c r="E160" s="59" t="str">
        <f t="shared" si="8"/>
        <v/>
      </c>
      <c r="F160" s="66" t="str">
        <f t="shared" si="9"/>
        <v/>
      </c>
      <c r="G160" s="58" t="str">
        <f t="shared" si="10"/>
        <v/>
      </c>
      <c r="H160" s="60" t="str">
        <f t="shared" si="11"/>
        <v/>
      </c>
    </row>
    <row r="161" spans="2:8" ht="15" customHeight="1" x14ac:dyDescent="0.25">
      <c r="B161" s="59" t="str">
        <f>AUXILIAR!AM158</f>
        <v>X</v>
      </c>
      <c r="C161" s="59" t="str">
        <f>AUXILIAR!AN158</f>
        <v>X</v>
      </c>
      <c r="D161" s="59" t="str">
        <f>AUXILIAR!AO158</f>
        <v>X</v>
      </c>
      <c r="E161" s="59" t="str">
        <f t="shared" si="8"/>
        <v/>
      </c>
      <c r="F161" s="66" t="str">
        <f t="shared" si="9"/>
        <v/>
      </c>
      <c r="G161" s="58" t="str">
        <f t="shared" si="10"/>
        <v/>
      </c>
      <c r="H161" s="60" t="str">
        <f t="shared" si="11"/>
        <v/>
      </c>
    </row>
    <row r="162" spans="2:8" ht="15" customHeight="1" x14ac:dyDescent="0.25">
      <c r="B162" s="59" t="str">
        <f>AUXILIAR!AM159</f>
        <v>X</v>
      </c>
      <c r="C162" s="59" t="str">
        <f>AUXILIAR!AN159</f>
        <v>X</v>
      </c>
      <c r="D162" s="59" t="str">
        <f>AUXILIAR!AO159</f>
        <v>X</v>
      </c>
      <c r="E162" s="59" t="str">
        <f t="shared" si="8"/>
        <v/>
      </c>
      <c r="F162" s="66" t="str">
        <f t="shared" si="9"/>
        <v/>
      </c>
      <c r="G162" s="58" t="str">
        <f t="shared" si="10"/>
        <v/>
      </c>
      <c r="H162" s="60" t="str">
        <f t="shared" si="11"/>
        <v/>
      </c>
    </row>
    <row r="163" spans="2:8" ht="15" customHeight="1" x14ac:dyDescent="0.25">
      <c r="B163" s="59" t="str">
        <f>AUXILIAR!AM160</f>
        <v>X</v>
      </c>
      <c r="C163" s="59" t="str">
        <f>AUXILIAR!AN160</f>
        <v>X</v>
      </c>
      <c r="D163" s="59" t="str">
        <f>AUXILIAR!AO160</f>
        <v>X</v>
      </c>
      <c r="E163" s="59" t="str">
        <f t="shared" si="8"/>
        <v/>
      </c>
      <c r="F163" s="66" t="str">
        <f t="shared" si="9"/>
        <v/>
      </c>
      <c r="G163" s="58" t="str">
        <f t="shared" si="10"/>
        <v/>
      </c>
      <c r="H163" s="60" t="str">
        <f t="shared" si="11"/>
        <v/>
      </c>
    </row>
    <row r="164" spans="2:8" ht="15" customHeight="1" x14ac:dyDescent="0.25">
      <c r="B164" s="59" t="str">
        <f>AUXILIAR!AM161</f>
        <v>X</v>
      </c>
      <c r="C164" s="59" t="str">
        <f>AUXILIAR!AN161</f>
        <v>X</v>
      </c>
      <c r="D164" s="59" t="str">
        <f>AUXILIAR!AO161</f>
        <v>X</v>
      </c>
      <c r="E164" s="59" t="str">
        <f t="shared" si="8"/>
        <v/>
      </c>
      <c r="F164" s="66" t="str">
        <f t="shared" si="9"/>
        <v/>
      </c>
      <c r="G164" s="58" t="str">
        <f t="shared" si="10"/>
        <v/>
      </c>
      <c r="H164" s="60" t="str">
        <f t="shared" si="11"/>
        <v/>
      </c>
    </row>
    <row r="165" spans="2:8" ht="15" customHeight="1" x14ac:dyDescent="0.25">
      <c r="B165" s="59" t="str">
        <f>AUXILIAR!AM162</f>
        <v>X</v>
      </c>
      <c r="C165" s="59" t="str">
        <f>AUXILIAR!AN162</f>
        <v>X</v>
      </c>
      <c r="D165" s="59" t="str">
        <f>AUXILIAR!AO162</f>
        <v>X</v>
      </c>
      <c r="E165" s="59" t="str">
        <f t="shared" si="8"/>
        <v/>
      </c>
      <c r="F165" s="66" t="str">
        <f t="shared" si="9"/>
        <v/>
      </c>
      <c r="G165" s="58" t="str">
        <f t="shared" ref="G165" si="12">IF(B165="X","",IF(LEFT(B165,1)&lt;&gt;"E",C165,""))</f>
        <v/>
      </c>
      <c r="H165" s="60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sheetPr>
    <outlinePr summaryRight="0"/>
  </sheetPr>
  <dimension ref="A2:AO162"/>
  <sheetViews>
    <sheetView showGridLines="0" zoomScaleNormal="100" workbookViewId="0"/>
  </sheetViews>
  <sheetFormatPr baseColWidth="10" defaultColWidth="11.453125" defaultRowHeight="16" outlineLevelCol="1" x14ac:dyDescent="0.25"/>
  <cols>
    <col min="1" max="1" width="5.7265625" style="74" customWidth="1" collapsed="1"/>
    <col min="2" max="2" width="10.7265625" style="26" hidden="1" customWidth="1" outlineLevel="1"/>
    <col min="3" max="3" width="5.7265625" style="26" hidden="1" customWidth="1" outlineLevel="1"/>
    <col min="4" max="4" width="11.453125" style="26" hidden="1" customWidth="1" outlineLevel="1"/>
    <col min="5" max="5" width="5.7265625" style="26" hidden="1" customWidth="1" outlineLevel="1"/>
    <col min="6" max="6" width="125.7265625" style="25" hidden="1" customWidth="1" outlineLevel="1"/>
    <col min="7" max="9" width="30.7265625" style="25" hidden="1" customWidth="1" outlineLevel="1"/>
    <col min="10" max="12" width="5.7265625" style="26" hidden="1" customWidth="1" outlineLevel="1"/>
    <col min="13" max="13" width="10.7265625" style="26" hidden="1" customWidth="1" outlineLevel="1"/>
    <col min="14" max="14" width="5.7265625" style="74" hidden="1" customWidth="1" outlineLevel="1"/>
    <col min="15" max="15" width="27.81640625" style="25" hidden="1" customWidth="1" outlineLevel="1"/>
    <col min="16" max="16" width="30.7265625" style="25" hidden="1" customWidth="1" outlineLevel="1"/>
    <col min="17" max="17" width="5.7265625" style="25" hidden="1" customWidth="1" outlineLevel="1"/>
    <col min="18" max="18" width="37.7265625" style="25" hidden="1" customWidth="1" outlineLevel="1"/>
    <col min="19" max="19" width="11.26953125" style="25" hidden="1" customWidth="1" outlineLevel="1"/>
    <col min="20" max="20" width="8.7265625" style="25" hidden="1" customWidth="1" outlineLevel="1"/>
    <col min="21" max="21" width="5.7265625" style="74" hidden="1" customWidth="1" outlineLevel="1"/>
    <col min="22" max="22" width="25.7265625" style="25" hidden="1" customWidth="1" outlineLevel="1"/>
    <col min="23" max="23" width="15.7265625" style="26" hidden="1" customWidth="1" outlineLevel="1"/>
    <col min="24" max="25" width="5.7265625" style="74" hidden="1" customWidth="1" outlineLevel="1"/>
    <col min="26" max="26" width="11.453125" style="74" hidden="1" customWidth="1" outlineLevel="1"/>
    <col min="27" max="27" width="5.7265625" style="75" hidden="1" customWidth="1" outlineLevel="1"/>
    <col min="28" max="28" width="15.7265625" style="74" hidden="1" customWidth="1" outlineLevel="1"/>
    <col min="29" max="29" width="19.81640625" style="74" hidden="1" customWidth="1" outlineLevel="1"/>
    <col min="30" max="30" width="10.7265625" style="74" hidden="1" customWidth="1" outlineLevel="1"/>
    <col min="31" max="32" width="5.7265625" style="74" hidden="1" customWidth="1" outlineLevel="1"/>
    <col min="33" max="33" width="15.7265625" style="74" hidden="1" customWidth="1" outlineLevel="1"/>
    <col min="34" max="34" width="10.7265625" style="74" hidden="1" customWidth="1" outlineLevel="1"/>
    <col min="35" max="35" width="15.7265625" style="74" hidden="1" customWidth="1" outlineLevel="1"/>
    <col min="36" max="36" width="10.7265625" style="74" hidden="1" customWidth="1" outlineLevel="1"/>
    <col min="37" max="37" width="11.453125" style="74" hidden="1" customWidth="1" outlineLevel="1"/>
    <col min="38" max="38" width="10.7265625" style="74" hidden="1" customWidth="1" outlineLevel="1"/>
    <col min="39" max="40" width="15.7265625" style="74" hidden="1" customWidth="1" outlineLevel="1"/>
    <col min="41" max="41" width="10.7265625" style="74" hidden="1" customWidth="1" outlineLevel="1"/>
    <col min="42" max="42" width="10.7265625" style="74" customWidth="1"/>
    <col min="43" max="16384" width="11.453125" style="74"/>
  </cols>
  <sheetData>
    <row r="2" spans="2:41" x14ac:dyDescent="0.25">
      <c r="B2" s="132" t="s">
        <v>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O2" s="132" t="s">
        <v>40</v>
      </c>
      <c r="P2" s="132"/>
      <c r="R2" s="132" t="s">
        <v>41</v>
      </c>
      <c r="S2" s="132"/>
      <c r="V2" s="132" t="s">
        <v>67</v>
      </c>
      <c r="W2" s="132"/>
      <c r="Y2" s="131" t="s">
        <v>11</v>
      </c>
      <c r="Z2" s="131"/>
      <c r="AA2" s="131"/>
      <c r="AB2" s="131"/>
      <c r="AC2" s="131"/>
      <c r="AD2" s="131"/>
      <c r="AF2" s="131" t="s">
        <v>12</v>
      </c>
      <c r="AG2" s="131"/>
      <c r="AH2" s="131"/>
      <c r="AI2" s="131"/>
      <c r="AJ2" s="131"/>
      <c r="AK2" s="131"/>
      <c r="AL2" s="131"/>
      <c r="AM2" s="131"/>
      <c r="AN2" s="131"/>
      <c r="AO2" s="131"/>
    </row>
    <row r="3" spans="2:41" ht="16.5" thickBot="1" x14ac:dyDescent="0.3"/>
    <row r="4" spans="2:41" ht="16.5" thickBot="1" x14ac:dyDescent="0.3">
      <c r="D4" s="133" t="s">
        <v>10</v>
      </c>
      <c r="E4" s="133" t="s">
        <v>27</v>
      </c>
      <c r="F4" s="133" t="s">
        <v>28</v>
      </c>
      <c r="G4" s="133" t="s">
        <v>29</v>
      </c>
      <c r="H4" s="133"/>
      <c r="I4" s="133"/>
      <c r="J4" s="133" t="s">
        <v>30</v>
      </c>
      <c r="K4" s="133"/>
      <c r="L4" s="133"/>
      <c r="M4" s="133"/>
      <c r="O4" s="135" t="s">
        <v>42</v>
      </c>
      <c r="P4" s="77" t="str">
        <f>VLOOKUP(AUXILIAR!$B$6,$D$6:$I$80,4,FALSE)</f>
        <v>nº 15, 19 de enero de 2024</v>
      </c>
      <c r="R4" s="25" t="s">
        <v>43</v>
      </c>
      <c r="S4" s="78" t="s">
        <v>96</v>
      </c>
      <c r="V4" s="27" t="s">
        <v>68</v>
      </c>
      <c r="W4" s="28" t="s">
        <v>69</v>
      </c>
      <c r="Y4" s="79">
        <v>1</v>
      </c>
      <c r="Z4" s="79">
        <f>'GASTOS PERSONAL DEL PROYECTO'!F9</f>
        <v>0</v>
      </c>
      <c r="AA4" s="80" t="str">
        <f>RIGHT(Z4,2)</f>
        <v>0</v>
      </c>
      <c r="AB4" s="79">
        <f>'GASTOS PERSONAL DEL PROYECTO'!G9</f>
        <v>0</v>
      </c>
      <c r="AC4" s="79">
        <f>'GASTOS PERSONAL DEL PROYECTO'!H9</f>
        <v>0</v>
      </c>
      <c r="AD4" s="79">
        <f>'GASTOS PERSONAL DEL PROYECTO'!I9</f>
        <v>0</v>
      </c>
      <c r="AG4" s="75" t="str">
        <f>IFERROR(SMALL($Z$4:$Z$153,COUNTIF($Z$4:$Z$153,"&lt;=0")+1),"")</f>
        <v/>
      </c>
      <c r="AH4" s="75" t="str">
        <f>IF(AG4="","",RIGHT(AG4,2))</f>
        <v/>
      </c>
      <c r="AI4" s="74" t="str">
        <f>IF(AG4&gt;MAX($Z$4:$Z$153),"",CONCATENATE("EJERCICIO ",AG4,(":")))</f>
        <v/>
      </c>
    </row>
    <row r="5" spans="2:41" x14ac:dyDescent="0.25">
      <c r="D5" s="133"/>
      <c r="E5" s="133"/>
      <c r="F5" s="133"/>
      <c r="G5" s="76" t="s">
        <v>31</v>
      </c>
      <c r="H5" s="76" t="s">
        <v>32</v>
      </c>
      <c r="I5" s="76" t="s">
        <v>33</v>
      </c>
      <c r="J5" s="134" t="str">
        <f>IF(COUNTIF($J$6:$J$80,"SÍ")=0,"",IF(COUNTIF($J$6:$J$80,"SÍ")=1,"SÍ",IF(COUNTIF($J$6:$J$80,"SÍ")&gt;1,"NO")))</f>
        <v>NO</v>
      </c>
      <c r="K5" s="134"/>
      <c r="L5" s="134"/>
      <c r="M5" s="134"/>
      <c r="O5" s="136"/>
      <c r="P5" s="77">
        <f>VLOOKUP(AUXILIAR!$B$6,$D$6:$I$80,5,FALSE)</f>
        <v>0</v>
      </c>
      <c r="S5" s="82" t="str">
        <f>IF($S$4="SÍ","Bloquear celda F25 de EXPEDIENTE","")</f>
        <v/>
      </c>
      <c r="V5" s="29" t="s">
        <v>70</v>
      </c>
      <c r="W5" s="30">
        <v>2130</v>
      </c>
      <c r="Y5" s="79">
        <v>2</v>
      </c>
      <c r="Z5" s="79">
        <f>'GASTOS PERSONAL DEL PROYECTO'!F10</f>
        <v>0</v>
      </c>
      <c r="AA5" s="80" t="str">
        <f t="shared" ref="AA5:AA68" si="0">RIGHT(Z5,2)</f>
        <v>0</v>
      </c>
      <c r="AB5" s="79">
        <f>'GASTOS PERSONAL DEL PROYECTO'!G10</f>
        <v>0</v>
      </c>
      <c r="AC5" s="79">
        <f>'GASTOS PERSONAL DEL PROYECTO'!H10</f>
        <v>0</v>
      </c>
      <c r="AD5" s="79">
        <f>'GASTOS PERSONAL DEL PROYECTO'!I10</f>
        <v>0</v>
      </c>
      <c r="AG5" s="75" t="str">
        <f>IF(COUNTIF($Z$4:$Z$153,$AG$4+1)=0,"",IF(MAX($Z$4:$Z$153)&lt;$AG$4+1,"",$AG$4+1))</f>
        <v/>
      </c>
      <c r="AH5" s="75" t="str">
        <f t="shared" ref="AH5:AH7" si="1">IF(AG5="","",RIGHT(AG5,2))</f>
        <v/>
      </c>
      <c r="AI5" s="74" t="str">
        <f>IF(AG5&gt;MAX($Z$4:$Z$153),"",CONCATENATE("EJERCICIO ",AG5,(":")))</f>
        <v/>
      </c>
    </row>
    <row r="6" spans="2:41" ht="16.5" thickBot="1" x14ac:dyDescent="0.3">
      <c r="B6" s="81" t="str">
        <f>M6</f>
        <v>IDIN</v>
      </c>
      <c r="C6" s="26">
        <v>1</v>
      </c>
      <c r="D6" s="78" t="s">
        <v>22</v>
      </c>
      <c r="E6" s="83">
        <v>8</v>
      </c>
      <c r="F6" s="84" t="s">
        <v>36</v>
      </c>
      <c r="G6" s="85" t="s">
        <v>37</v>
      </c>
      <c r="H6" s="85"/>
      <c r="I6" s="85"/>
      <c r="J6" s="78"/>
      <c r="K6" s="81">
        <f>IF(J6="",76,C6)</f>
        <v>76</v>
      </c>
      <c r="L6" s="81">
        <f>IF(K6&lt;&gt;76,C6,76)</f>
        <v>76</v>
      </c>
      <c r="M6" s="81" t="str">
        <f>IFERROR(VLOOKUP(SMALL($L$6:$L$80,C6),$C$6:$D$80,2,FALSE),"X")</f>
        <v>IDIN</v>
      </c>
      <c r="O6" s="136"/>
      <c r="P6" s="77">
        <f>VLOOKUP(AUXILIAR!$B$6,$D$6:$I$80,6,FALSE)</f>
        <v>0</v>
      </c>
      <c r="V6" s="31" t="s">
        <v>71</v>
      </c>
      <c r="W6" s="32">
        <v>2130</v>
      </c>
      <c r="Y6" s="79">
        <v>3</v>
      </c>
      <c r="Z6" s="79">
        <f>'GASTOS PERSONAL DEL PROYECTO'!F11</f>
        <v>0</v>
      </c>
      <c r="AA6" s="80" t="str">
        <f t="shared" si="0"/>
        <v>0</v>
      </c>
      <c r="AB6" s="79">
        <f>'GASTOS PERSONAL DEL PROYECTO'!G11</f>
        <v>0</v>
      </c>
      <c r="AC6" s="79">
        <f>'GASTOS PERSONAL DEL PROYECTO'!H11</f>
        <v>0</v>
      </c>
      <c r="AD6" s="79">
        <f>'GASTOS PERSONAL DEL PROYECTO'!I11</f>
        <v>0</v>
      </c>
      <c r="AG6" s="75" t="str">
        <f>IF(COUNTIF($Z$4:$Z$153,$AG$4+2)=0,"",IF(MAX($Z$4:$Z$153)&lt;$AG$4+2,"",$AG$4+2))</f>
        <v/>
      </c>
      <c r="AH6" s="75" t="str">
        <f t="shared" si="1"/>
        <v/>
      </c>
      <c r="AI6" s="74" t="str">
        <f>IF(AG6&gt;MAX($Z$4:$Z$153),"",CONCATENATE("EJERCICIO ",AG6,(":")))</f>
        <v/>
      </c>
    </row>
    <row r="7" spans="2:41" x14ac:dyDescent="0.25">
      <c r="C7" s="26">
        <v>2</v>
      </c>
      <c r="D7" s="78" t="s">
        <v>39</v>
      </c>
      <c r="E7" s="83">
        <v>8</v>
      </c>
      <c r="F7" s="84" t="s">
        <v>36</v>
      </c>
      <c r="G7" s="85" t="s">
        <v>37</v>
      </c>
      <c r="H7" s="85"/>
      <c r="I7" s="85"/>
      <c r="J7" s="78"/>
      <c r="K7" s="81">
        <f t="shared" ref="K7:K70" si="2">IF(J7="",76,C7)</f>
        <v>76</v>
      </c>
      <c r="L7" s="81">
        <f t="shared" ref="L7:L70" si="3">IF(K7&lt;&gt;76,C7,76)</f>
        <v>76</v>
      </c>
      <c r="M7" s="81" t="str">
        <f t="shared" ref="M7:M70" si="4">IFERROR(VLOOKUP(SMALL($L$6:$L$80,C7),$C$6:$D$80,2,FALSE),"X")</f>
        <v>IDCO</v>
      </c>
      <c r="R7" s="25" t="s">
        <v>44</v>
      </c>
      <c r="S7" s="86"/>
      <c r="V7" s="137" t="s">
        <v>72</v>
      </c>
      <c r="W7" s="33" t="s">
        <v>69</v>
      </c>
      <c r="Y7" s="79">
        <v>4</v>
      </c>
      <c r="Z7" s="79">
        <f>'GASTOS PERSONAL DEL PROYECTO'!F12</f>
        <v>0</v>
      </c>
      <c r="AA7" s="80" t="str">
        <f t="shared" si="0"/>
        <v>0</v>
      </c>
      <c r="AB7" s="79">
        <f>'GASTOS PERSONAL DEL PROYECTO'!G12</f>
        <v>0</v>
      </c>
      <c r="AC7" s="79">
        <f>'GASTOS PERSONAL DEL PROYECTO'!H12</f>
        <v>0</v>
      </c>
      <c r="AD7" s="79">
        <f>'GASTOS PERSONAL DEL PROYECTO'!I12</f>
        <v>0</v>
      </c>
      <c r="AG7" s="75" t="str">
        <f>IF(COUNTIF($Z$4:$Z$153,$AG$4+3)=0,"",IF(MAX($Z$4:$Z$153)&lt;$AG$4+3,"",$AG$4+3))</f>
        <v/>
      </c>
      <c r="AH7" s="75" t="str">
        <f t="shared" si="1"/>
        <v/>
      </c>
      <c r="AI7" s="74" t="str">
        <f>IF(AG7&gt;MAX($Z$4:$Z$153),"",CONCATENATE("EJERCICIO ",AG7,(":")))</f>
        <v/>
      </c>
    </row>
    <row r="8" spans="2:41" ht="16.5" thickBot="1" x14ac:dyDescent="0.3">
      <c r="C8" s="26">
        <v>3</v>
      </c>
      <c r="D8" s="78" t="s">
        <v>97</v>
      </c>
      <c r="E8" s="83">
        <v>9</v>
      </c>
      <c r="F8" s="84" t="s">
        <v>98</v>
      </c>
      <c r="G8" s="85" t="s">
        <v>99</v>
      </c>
      <c r="H8" s="85" t="s">
        <v>100</v>
      </c>
      <c r="I8" s="85" t="s">
        <v>101</v>
      </c>
      <c r="J8" s="78"/>
      <c r="K8" s="81">
        <f t="shared" si="2"/>
        <v>76</v>
      </c>
      <c r="L8" s="81">
        <f t="shared" si="3"/>
        <v>76</v>
      </c>
      <c r="M8" s="81" t="str">
        <f t="shared" si="4"/>
        <v>X</v>
      </c>
      <c r="O8" s="87" t="s">
        <v>18</v>
      </c>
      <c r="P8" s="85">
        <v>2024</v>
      </c>
      <c r="V8" s="129"/>
      <c r="W8" s="34" t="s">
        <v>73</v>
      </c>
      <c r="Y8" s="79">
        <v>5</v>
      </c>
      <c r="Z8" s="79">
        <f>'GASTOS PERSONAL DEL PROYECTO'!F13</f>
        <v>0</v>
      </c>
      <c r="AA8" s="80" t="str">
        <f t="shared" si="0"/>
        <v>0</v>
      </c>
      <c r="AB8" s="79">
        <f>'GASTOS PERSONAL DEL PROYECTO'!G13</f>
        <v>0</v>
      </c>
      <c r="AC8" s="79">
        <f>'GASTOS PERSONAL DEL PROYECTO'!H13</f>
        <v>0</v>
      </c>
      <c r="AD8" s="79">
        <f>'GASTOS PERSONAL DEL PROYECTO'!I13</f>
        <v>0</v>
      </c>
    </row>
    <row r="9" spans="2:41" x14ac:dyDescent="0.25">
      <c r="C9" s="26">
        <v>4</v>
      </c>
      <c r="D9" s="78" t="s">
        <v>102</v>
      </c>
      <c r="E9" s="83">
        <v>5</v>
      </c>
      <c r="F9" s="84" t="s">
        <v>103</v>
      </c>
      <c r="G9" s="85" t="s">
        <v>104</v>
      </c>
      <c r="H9" s="85" t="s">
        <v>105</v>
      </c>
      <c r="I9" s="85"/>
      <c r="J9" s="78"/>
      <c r="K9" s="81">
        <f t="shared" si="2"/>
        <v>76</v>
      </c>
      <c r="L9" s="81">
        <f t="shared" si="3"/>
        <v>76</v>
      </c>
      <c r="M9" s="81" t="str">
        <f t="shared" si="4"/>
        <v>X</v>
      </c>
      <c r="R9" s="25" t="s">
        <v>45</v>
      </c>
      <c r="S9" s="88">
        <v>2</v>
      </c>
      <c r="T9" s="25" t="s">
        <v>46</v>
      </c>
      <c r="V9" s="129"/>
      <c r="W9" s="34" t="s">
        <v>74</v>
      </c>
      <c r="Y9" s="79">
        <v>6</v>
      </c>
      <c r="Z9" s="79">
        <f>'GASTOS PERSONAL DEL PROYECTO'!F14</f>
        <v>0</v>
      </c>
      <c r="AA9" s="80" t="str">
        <f t="shared" si="0"/>
        <v>0</v>
      </c>
      <c r="AB9" s="79">
        <f>'GASTOS PERSONAL DEL PROYECTO'!G14</f>
        <v>0</v>
      </c>
      <c r="AC9" s="79">
        <f>'GASTOS PERSONAL DEL PROYECTO'!H14</f>
        <v>0</v>
      </c>
      <c r="AD9" s="79">
        <f>'GASTOS PERSONAL DEL PROYECTO'!I14</f>
        <v>0</v>
      </c>
      <c r="AE9" s="75"/>
      <c r="AF9" s="89">
        <v>1</v>
      </c>
      <c r="AG9" s="90" t="str">
        <f t="shared" ref="AG9:AG10" si="5">IF(AG4="","X",CONCATENATE(RIGHT(AG4,2)," A"))</f>
        <v>X</v>
      </c>
      <c r="AH9" s="91">
        <f t="shared" ref="AH9:AH40" si="6">COUNTIF($AG$9:$AG$162,"&lt;="&amp;AG9)</f>
        <v>154</v>
      </c>
      <c r="AI9" s="91" t="str">
        <f t="shared" ref="AI9:AI40" si="7">AG9</f>
        <v>X</v>
      </c>
      <c r="AJ9" s="92">
        <f>SUMIF($AA$4:$AA$153,LEFT(AG9,2),$AD$4:$AD$153)</f>
        <v>0</v>
      </c>
      <c r="AK9" s="93" t="str">
        <f>IFERROR(VLOOKUP(AF9,$AH$9:$AJ$162,2,FALSE),"X")</f>
        <v>X</v>
      </c>
      <c r="AL9" s="79" t="str">
        <f>IFERROR(VLOOKUP(AF9,$AH$9:$AJ$162,3,FALSE),"X")</f>
        <v>X</v>
      </c>
      <c r="AM9" s="79" t="str">
        <f>IF(AK9=CONCATENATE(RIGHT($AG$4,2)," A"),$AI$4,IF(AK9=CONCATENATE(RIGHT($AG$5,2)," A"),$AI$5,IF(AK9=CONCATENATE(RIGHT($AG$6,2)," A"),$AI$6,IF(AK9=CONCATENATE(RIGHT($AG$7,2)," A"),$AI$7,AK9))))</f>
        <v>X</v>
      </c>
      <c r="AN9" s="79" t="str">
        <f>IF(OR(LEFT(AM9,2)=$AH$4,LEFT(AM9,2)=$AH$5,LEFT(AM9,2)=$AH$6,LEFT(AM9,2)=$AH$7,),MID(AM9,3,5),AM9)</f>
        <v>X</v>
      </c>
      <c r="AO9" s="79" t="str">
        <f>IF(AL9=0,"X",AL9)</f>
        <v>X</v>
      </c>
    </row>
    <row r="10" spans="2:41" x14ac:dyDescent="0.25">
      <c r="C10" s="26">
        <v>5</v>
      </c>
      <c r="D10" s="78" t="s">
        <v>106</v>
      </c>
      <c r="E10" s="83">
        <v>8</v>
      </c>
      <c r="F10" s="84" t="s">
        <v>107</v>
      </c>
      <c r="G10" s="85" t="s">
        <v>108</v>
      </c>
      <c r="H10" s="85"/>
      <c r="I10" s="85"/>
      <c r="J10" s="78"/>
      <c r="K10" s="81">
        <f t="shared" si="2"/>
        <v>76</v>
      </c>
      <c r="L10" s="81">
        <f t="shared" si="3"/>
        <v>76</v>
      </c>
      <c r="M10" s="81" t="str">
        <f t="shared" si="4"/>
        <v>X</v>
      </c>
      <c r="O10" s="135" t="s">
        <v>47</v>
      </c>
      <c r="P10" s="103" t="s">
        <v>111</v>
      </c>
      <c r="R10" s="26"/>
      <c r="V10" s="129"/>
      <c r="W10" s="34" t="s">
        <v>75</v>
      </c>
      <c r="Y10" s="79">
        <v>7</v>
      </c>
      <c r="Z10" s="79">
        <f>'GASTOS PERSONAL DEL PROYECTO'!F15</f>
        <v>0</v>
      </c>
      <c r="AA10" s="80" t="str">
        <f t="shared" si="0"/>
        <v>0</v>
      </c>
      <c r="AB10" s="79">
        <f>'GASTOS PERSONAL DEL PROYECTO'!G15</f>
        <v>0</v>
      </c>
      <c r="AC10" s="79">
        <f>'GASTOS PERSONAL DEL PROYECTO'!H15</f>
        <v>0</v>
      </c>
      <c r="AD10" s="79">
        <f>'GASTOS PERSONAL DEL PROYECTO'!I15</f>
        <v>0</v>
      </c>
      <c r="AE10" s="75"/>
      <c r="AF10" s="89">
        <v>2</v>
      </c>
      <c r="AG10" s="94" t="str">
        <f t="shared" si="5"/>
        <v>X</v>
      </c>
      <c r="AH10" s="95">
        <f t="shared" si="6"/>
        <v>154</v>
      </c>
      <c r="AI10" s="95" t="str">
        <f t="shared" si="7"/>
        <v>X</v>
      </c>
      <c r="AJ10" s="96">
        <f>SUMIF($AA$4:$AA$153,LEFT(AG10,2),$AD$4:$AD$153)</f>
        <v>0</v>
      </c>
      <c r="AK10" s="93" t="str">
        <f t="shared" ref="AK10:AK73" si="8">IFERROR(VLOOKUP(AF10,$AH$9:$AJ$162,2,FALSE),"X")</f>
        <v>X</v>
      </c>
      <c r="AL10" s="79" t="str">
        <f t="shared" ref="AL10:AL73" si="9">IFERROR(VLOOKUP(AF10,$AH$9:$AJ$162,3,FALSE),"X")</f>
        <v>X</v>
      </c>
      <c r="AM10" s="79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79" t="str">
        <f>IF(OR(LEFT(AM10,2)=$AH$4,LEFT(AM10,2)=$AH$5,LEFT(AM10,2)=$AH$6,LEFT(AM10,2)=$AH$7,),MID(AM10,3,5),AM10)</f>
        <v>X</v>
      </c>
      <c r="AO10" s="79" t="str">
        <f t="shared" ref="AO10:AO73" si="11">IF(AL10=0,"X",AL10)</f>
        <v>X</v>
      </c>
    </row>
    <row r="11" spans="2:41" x14ac:dyDescent="0.25">
      <c r="C11" s="26">
        <v>6</v>
      </c>
      <c r="D11" s="78" t="s">
        <v>93</v>
      </c>
      <c r="E11" s="83">
        <v>8</v>
      </c>
      <c r="F11" s="84" t="s">
        <v>94</v>
      </c>
      <c r="G11" s="85" t="s">
        <v>95</v>
      </c>
      <c r="H11" s="85"/>
      <c r="I11" s="85"/>
      <c r="J11" s="78"/>
      <c r="K11" s="81">
        <f t="shared" si="2"/>
        <v>76</v>
      </c>
      <c r="L11" s="81">
        <f t="shared" si="3"/>
        <v>76</v>
      </c>
      <c r="M11" s="81" t="str">
        <f t="shared" si="4"/>
        <v>X</v>
      </c>
      <c r="O11" s="136"/>
      <c r="P11" s="85"/>
      <c r="R11" s="97" t="s">
        <v>48</v>
      </c>
      <c r="S11" s="98">
        <f>EXPEDIENTE!F27</f>
        <v>0</v>
      </c>
      <c r="V11" s="129"/>
      <c r="W11" s="34" t="s">
        <v>88</v>
      </c>
      <c r="Y11" s="79">
        <v>8</v>
      </c>
      <c r="Z11" s="79">
        <f>'GASTOS PERSONAL DEL PROYECTO'!F16</f>
        <v>0</v>
      </c>
      <c r="AA11" s="80" t="str">
        <f t="shared" si="0"/>
        <v>0</v>
      </c>
      <c r="AB11" s="79">
        <f>'GASTOS PERSONAL DEL PROYECTO'!G16</f>
        <v>0</v>
      </c>
      <c r="AC11" s="79">
        <f>'GASTOS PERSONAL DEL PROYECTO'!H16</f>
        <v>0</v>
      </c>
      <c r="AD11" s="79">
        <f>'GASTOS PERSONAL DEL PROYECTO'!I16</f>
        <v>0</v>
      </c>
      <c r="AE11" s="75"/>
      <c r="AF11" s="89">
        <v>3</v>
      </c>
      <c r="AG11" s="94" t="str">
        <f>IF(AG6="","X",CONCATENATE(RIGHT(AG6,2)," A"))</f>
        <v>X</v>
      </c>
      <c r="AH11" s="95">
        <f t="shared" si="6"/>
        <v>154</v>
      </c>
      <c r="AI11" s="95" t="str">
        <f t="shared" si="7"/>
        <v>X</v>
      </c>
      <c r="AJ11" s="96">
        <f>SUMIF($AA$4:$AA$153,LEFT(AG11,2),$AD$4:$AD$153)</f>
        <v>0</v>
      </c>
      <c r="AK11" s="93" t="str">
        <f t="shared" si="8"/>
        <v>X</v>
      </c>
      <c r="AL11" s="79" t="str">
        <f t="shared" si="9"/>
        <v>X</v>
      </c>
      <c r="AM11" s="79" t="str">
        <f t="shared" si="10"/>
        <v>X</v>
      </c>
      <c r="AN11" s="79" t="str">
        <f t="shared" ref="AN11:AN74" si="12">IF(OR(LEFT(AM11,2)=$AH$4,LEFT(AM11,2)=$AH$5,LEFT(AM11,2)=$AH$6,LEFT(AM11,2)=$AH$7,),MID(AM11,3,5),AM11)</f>
        <v>X</v>
      </c>
      <c r="AO11" s="79" t="str">
        <f t="shared" si="11"/>
        <v>X</v>
      </c>
    </row>
    <row r="12" spans="2:41" ht="16.5" thickBot="1" x14ac:dyDescent="0.3">
      <c r="C12" s="26">
        <v>7</v>
      </c>
      <c r="D12" s="78" t="s">
        <v>35</v>
      </c>
      <c r="E12" s="83">
        <v>8</v>
      </c>
      <c r="F12" s="84" t="s">
        <v>109</v>
      </c>
      <c r="G12" s="85" t="s">
        <v>110</v>
      </c>
      <c r="H12" s="85"/>
      <c r="I12" s="85"/>
      <c r="J12" s="78" t="s">
        <v>38</v>
      </c>
      <c r="K12" s="81">
        <f t="shared" si="2"/>
        <v>7</v>
      </c>
      <c r="L12" s="81">
        <f t="shared" si="3"/>
        <v>7</v>
      </c>
      <c r="M12" s="81" t="str">
        <f t="shared" si="4"/>
        <v>X</v>
      </c>
      <c r="O12" s="136"/>
      <c r="P12" s="85"/>
      <c r="R12" s="97" t="s">
        <v>49</v>
      </c>
      <c r="S12" s="77">
        <f>DAY(S11)</f>
        <v>0</v>
      </c>
      <c r="V12" s="129"/>
      <c r="W12" s="34" t="s">
        <v>76</v>
      </c>
      <c r="Y12" s="79">
        <v>9</v>
      </c>
      <c r="Z12" s="79">
        <f>'GASTOS PERSONAL DEL PROYECTO'!F17</f>
        <v>0</v>
      </c>
      <c r="AA12" s="80" t="str">
        <f t="shared" si="0"/>
        <v>0</v>
      </c>
      <c r="AB12" s="79">
        <f>'GASTOS PERSONAL DEL PROYECTO'!G17</f>
        <v>0</v>
      </c>
      <c r="AC12" s="79">
        <f>'GASTOS PERSONAL DEL PROYECTO'!H17</f>
        <v>0</v>
      </c>
      <c r="AD12" s="79">
        <f>'GASTOS PERSONAL DEL PROYECTO'!I17</f>
        <v>0</v>
      </c>
      <c r="AE12" s="75"/>
      <c r="AF12" s="89">
        <v>4</v>
      </c>
      <c r="AG12" s="99" t="str">
        <f>IF(AG7="","X",CONCATENATE(RIGHT(AG7,2)," A"))</f>
        <v>X</v>
      </c>
      <c r="AH12" s="100">
        <f t="shared" si="6"/>
        <v>154</v>
      </c>
      <c r="AI12" s="100" t="str">
        <f t="shared" si="7"/>
        <v>X</v>
      </c>
      <c r="AJ12" s="101">
        <f>SUMIF($AA$4:$AA$153,LEFT(AG12,2),$AD$4:$AD$153)</f>
        <v>0</v>
      </c>
      <c r="AK12" s="93" t="str">
        <f t="shared" si="8"/>
        <v>X</v>
      </c>
      <c r="AL12" s="79" t="str">
        <f t="shared" si="9"/>
        <v>X</v>
      </c>
      <c r="AM12" s="79" t="str">
        <f t="shared" si="10"/>
        <v>X</v>
      </c>
      <c r="AN12" s="79" t="str">
        <f t="shared" si="12"/>
        <v>X</v>
      </c>
      <c r="AO12" s="79" t="str">
        <f t="shared" si="11"/>
        <v>X</v>
      </c>
    </row>
    <row r="13" spans="2:41" x14ac:dyDescent="0.25">
      <c r="C13" s="26">
        <v>8</v>
      </c>
      <c r="D13" s="78" t="s">
        <v>34</v>
      </c>
      <c r="E13" s="83">
        <v>8</v>
      </c>
      <c r="F13" s="84" t="s">
        <v>109</v>
      </c>
      <c r="G13" s="85" t="s">
        <v>110</v>
      </c>
      <c r="H13" s="85"/>
      <c r="I13" s="85"/>
      <c r="J13" s="78" t="s">
        <v>38</v>
      </c>
      <c r="K13" s="81">
        <f t="shared" si="2"/>
        <v>8</v>
      </c>
      <c r="L13" s="81">
        <f t="shared" si="3"/>
        <v>8</v>
      </c>
      <c r="M13" s="81" t="str">
        <f t="shared" si="4"/>
        <v>X</v>
      </c>
      <c r="R13" s="97" t="s">
        <v>50</v>
      </c>
      <c r="S13" s="77">
        <f>MONTH(S11)</f>
        <v>1</v>
      </c>
      <c r="V13" s="129"/>
      <c r="W13" s="34" t="s">
        <v>77</v>
      </c>
      <c r="Y13" s="79">
        <v>10</v>
      </c>
      <c r="Z13" s="79">
        <f>'GASTOS PERSONAL DEL PROYECTO'!F18</f>
        <v>0</v>
      </c>
      <c r="AA13" s="80" t="str">
        <f t="shared" si="0"/>
        <v>0</v>
      </c>
      <c r="AB13" s="79">
        <f>'GASTOS PERSONAL DEL PROYECTO'!G18</f>
        <v>0</v>
      </c>
      <c r="AC13" s="79">
        <f>'GASTOS PERSONAL DEL PROYECTO'!H18</f>
        <v>0</v>
      </c>
      <c r="AD13" s="79">
        <f>'GASTOS PERSONAL DEL PROYECTO'!I18</f>
        <v>0</v>
      </c>
      <c r="AF13" s="80">
        <v>5</v>
      </c>
      <c r="AG13" s="102" t="str">
        <f t="shared" ref="AG13:AG21" si="13">IF(Z4=0,"X",CONCATENATE(RIGHT(VALUE(Z4),2),AB4))</f>
        <v>X</v>
      </c>
      <c r="AH13" s="102">
        <f t="shared" si="6"/>
        <v>154</v>
      </c>
      <c r="AI13" s="102" t="str">
        <f t="shared" si="7"/>
        <v>X</v>
      </c>
      <c r="AJ13" s="102">
        <f>IF('GASTOS PERSONAL DEL PROYECTO'!F9="",0,'GASTOS PERSONAL DEL PROYECTO'!I9)</f>
        <v>0</v>
      </c>
      <c r="AK13" s="79" t="str">
        <f t="shared" si="8"/>
        <v>X</v>
      </c>
      <c r="AL13" s="79" t="str">
        <f t="shared" si="9"/>
        <v>X</v>
      </c>
      <c r="AM13" s="79" t="str">
        <f t="shared" si="10"/>
        <v>X</v>
      </c>
      <c r="AN13" s="79" t="str">
        <f t="shared" si="12"/>
        <v>X</v>
      </c>
      <c r="AO13" s="79" t="str">
        <f t="shared" si="11"/>
        <v>X</v>
      </c>
    </row>
    <row r="14" spans="2:41" x14ac:dyDescent="0.25">
      <c r="C14" s="26">
        <v>9</v>
      </c>
      <c r="D14" s="78"/>
      <c r="E14" s="83"/>
      <c r="F14" s="84"/>
      <c r="G14" s="85"/>
      <c r="H14" s="85"/>
      <c r="I14" s="85"/>
      <c r="J14" s="78"/>
      <c r="K14" s="81">
        <f t="shared" si="2"/>
        <v>76</v>
      </c>
      <c r="L14" s="81">
        <f t="shared" si="3"/>
        <v>76</v>
      </c>
      <c r="M14" s="81" t="str">
        <f t="shared" si="4"/>
        <v>X</v>
      </c>
      <c r="R14" s="97" t="s">
        <v>51</v>
      </c>
      <c r="S14" s="77">
        <f>YEAR(S11)</f>
        <v>1900</v>
      </c>
      <c r="V14" s="129"/>
      <c r="W14" s="34" t="s">
        <v>78</v>
      </c>
      <c r="Y14" s="79">
        <v>11</v>
      </c>
      <c r="Z14" s="79">
        <f>'GASTOS PERSONAL DEL PROYECTO'!F19</f>
        <v>0</v>
      </c>
      <c r="AA14" s="80" t="str">
        <f t="shared" si="0"/>
        <v>0</v>
      </c>
      <c r="AB14" s="79">
        <f>'GASTOS PERSONAL DEL PROYECTO'!G19</f>
        <v>0</v>
      </c>
      <c r="AC14" s="79">
        <f>'GASTOS PERSONAL DEL PROYECTO'!H19</f>
        <v>0</v>
      </c>
      <c r="AD14" s="79">
        <f>'GASTOS PERSONAL DEL PROYECTO'!I19</f>
        <v>0</v>
      </c>
      <c r="AF14" s="80">
        <v>6</v>
      </c>
      <c r="AG14" s="79" t="str">
        <f t="shared" si="13"/>
        <v>X</v>
      </c>
      <c r="AH14" s="79">
        <f t="shared" si="6"/>
        <v>154</v>
      </c>
      <c r="AI14" s="79" t="str">
        <f t="shared" si="7"/>
        <v>X</v>
      </c>
      <c r="AJ14" s="79">
        <f>IF('GASTOS PERSONAL DEL PROYECTO'!F10="",0,'GASTOS PERSONAL DEL PROYECTO'!I10)</f>
        <v>0</v>
      </c>
      <c r="AK14" s="79" t="str">
        <f t="shared" si="8"/>
        <v>X</v>
      </c>
      <c r="AL14" s="79" t="str">
        <f t="shared" si="9"/>
        <v>X</v>
      </c>
      <c r="AM14" s="79" t="str">
        <f t="shared" si="10"/>
        <v>X</v>
      </c>
      <c r="AN14" s="79" t="str">
        <f t="shared" si="12"/>
        <v>X</v>
      </c>
      <c r="AO14" s="79" t="str">
        <f t="shared" si="11"/>
        <v>X</v>
      </c>
    </row>
    <row r="15" spans="2:41" x14ac:dyDescent="0.25">
      <c r="C15" s="26">
        <v>10</v>
      </c>
      <c r="D15" s="78"/>
      <c r="E15" s="83"/>
      <c r="F15" s="84"/>
      <c r="G15" s="85"/>
      <c r="H15" s="85"/>
      <c r="I15" s="85"/>
      <c r="J15" s="78"/>
      <c r="K15" s="81">
        <f t="shared" si="2"/>
        <v>76</v>
      </c>
      <c r="L15" s="81">
        <f t="shared" si="3"/>
        <v>76</v>
      </c>
      <c r="M15" s="81" t="str">
        <f t="shared" si="4"/>
        <v>X</v>
      </c>
      <c r="R15" s="26"/>
      <c r="V15" s="129"/>
      <c r="W15" s="34" t="s">
        <v>79</v>
      </c>
      <c r="Y15" s="79">
        <v>12</v>
      </c>
      <c r="Z15" s="79">
        <f>'GASTOS PERSONAL DEL PROYECTO'!F20</f>
        <v>0</v>
      </c>
      <c r="AA15" s="80" t="str">
        <f t="shared" si="0"/>
        <v>0</v>
      </c>
      <c r="AB15" s="79">
        <f>'GASTOS PERSONAL DEL PROYECTO'!G20</f>
        <v>0</v>
      </c>
      <c r="AC15" s="79">
        <f>'GASTOS PERSONAL DEL PROYECTO'!H20</f>
        <v>0</v>
      </c>
      <c r="AD15" s="79">
        <f>'GASTOS PERSONAL DEL PROYECTO'!I20</f>
        <v>0</v>
      </c>
      <c r="AF15" s="80">
        <v>7</v>
      </c>
      <c r="AG15" s="79" t="str">
        <f t="shared" si="13"/>
        <v>X</v>
      </c>
      <c r="AH15" s="79">
        <f t="shared" si="6"/>
        <v>154</v>
      </c>
      <c r="AI15" s="79" t="str">
        <f t="shared" si="7"/>
        <v>X</v>
      </c>
      <c r="AJ15" s="79">
        <f>IF('GASTOS PERSONAL DEL PROYECTO'!F11="",0,'GASTOS PERSONAL DEL PROYECTO'!I11)</f>
        <v>0</v>
      </c>
      <c r="AK15" s="79" t="str">
        <f t="shared" si="8"/>
        <v>X</v>
      </c>
      <c r="AL15" s="79" t="str">
        <f t="shared" si="9"/>
        <v>X</v>
      </c>
      <c r="AM15" s="79" t="str">
        <f t="shared" si="10"/>
        <v>X</v>
      </c>
      <c r="AN15" s="79" t="str">
        <f t="shared" si="12"/>
        <v>X</v>
      </c>
      <c r="AO15" s="79" t="str">
        <f t="shared" si="11"/>
        <v>X</v>
      </c>
    </row>
    <row r="16" spans="2:41" x14ac:dyDescent="0.25">
      <c r="C16" s="26">
        <v>11</v>
      </c>
      <c r="D16" s="78"/>
      <c r="E16" s="83"/>
      <c r="F16" s="84"/>
      <c r="G16" s="85"/>
      <c r="H16" s="85"/>
      <c r="I16" s="85"/>
      <c r="J16" s="78"/>
      <c r="K16" s="81">
        <f t="shared" si="2"/>
        <v>76</v>
      </c>
      <c r="L16" s="81">
        <f t="shared" si="3"/>
        <v>76</v>
      </c>
      <c r="M16" s="81" t="str">
        <f t="shared" si="4"/>
        <v>X</v>
      </c>
      <c r="R16" s="97" t="s">
        <v>52</v>
      </c>
      <c r="S16" s="98">
        <f>DATE(YEAR(S11),MONTH(S11)+S9,DAY(S11))</f>
        <v>60</v>
      </c>
      <c r="V16" s="129"/>
      <c r="W16" s="34" t="s">
        <v>80</v>
      </c>
      <c r="Y16" s="79">
        <v>13</v>
      </c>
      <c r="Z16" s="79">
        <f>'GASTOS PERSONAL DEL PROYECTO'!F21</f>
        <v>0</v>
      </c>
      <c r="AA16" s="80" t="str">
        <f t="shared" si="0"/>
        <v>0</v>
      </c>
      <c r="AB16" s="79">
        <f>'GASTOS PERSONAL DEL PROYECTO'!G21</f>
        <v>0</v>
      </c>
      <c r="AC16" s="79">
        <f>'GASTOS PERSONAL DEL PROYECTO'!H21</f>
        <v>0</v>
      </c>
      <c r="AD16" s="79">
        <f>'GASTOS PERSONAL DEL PROYECTO'!I21</f>
        <v>0</v>
      </c>
      <c r="AF16" s="80">
        <v>8</v>
      </c>
      <c r="AG16" s="79" t="str">
        <f t="shared" si="13"/>
        <v>X</v>
      </c>
      <c r="AH16" s="79">
        <f t="shared" si="6"/>
        <v>154</v>
      </c>
      <c r="AI16" s="79" t="str">
        <f t="shared" si="7"/>
        <v>X</v>
      </c>
      <c r="AJ16" s="79">
        <f>IF('GASTOS PERSONAL DEL PROYECTO'!F12="",0,'GASTOS PERSONAL DEL PROYECTO'!I12)</f>
        <v>0</v>
      </c>
      <c r="AK16" s="79" t="str">
        <f t="shared" si="8"/>
        <v>X</v>
      </c>
      <c r="AL16" s="79" t="str">
        <f t="shared" si="9"/>
        <v>X</v>
      </c>
      <c r="AM16" s="79" t="str">
        <f t="shared" si="10"/>
        <v>X</v>
      </c>
      <c r="AN16" s="79" t="str">
        <f t="shared" si="12"/>
        <v>X</v>
      </c>
      <c r="AO16" s="79" t="str">
        <f t="shared" si="11"/>
        <v>X</v>
      </c>
    </row>
    <row r="17" spans="3:41" x14ac:dyDescent="0.25">
      <c r="C17" s="26">
        <v>12</v>
      </c>
      <c r="D17" s="78"/>
      <c r="E17" s="83"/>
      <c r="F17" s="84"/>
      <c r="G17" s="85"/>
      <c r="H17" s="85"/>
      <c r="I17" s="85"/>
      <c r="J17" s="78"/>
      <c r="K17" s="81">
        <f t="shared" si="2"/>
        <v>76</v>
      </c>
      <c r="L17" s="81">
        <f t="shared" si="3"/>
        <v>76</v>
      </c>
      <c r="M17" s="81" t="str">
        <f t="shared" si="4"/>
        <v>X</v>
      </c>
      <c r="R17" s="97" t="s">
        <v>53</v>
      </c>
      <c r="S17" s="98">
        <f>IF(DAY(S11)=DAY(S16),S16,DATE(YEAR(S16),MONTH(S16),1)-1)</f>
        <v>31</v>
      </c>
      <c r="V17" s="129"/>
      <c r="W17" s="34"/>
      <c r="Y17" s="79">
        <v>14</v>
      </c>
      <c r="Z17" s="79">
        <f>'GASTOS PERSONAL DEL PROYECTO'!F22</f>
        <v>0</v>
      </c>
      <c r="AA17" s="80" t="str">
        <f t="shared" si="0"/>
        <v>0</v>
      </c>
      <c r="AB17" s="79">
        <f>'GASTOS PERSONAL DEL PROYECTO'!G22</f>
        <v>0</v>
      </c>
      <c r="AC17" s="79">
        <f>'GASTOS PERSONAL DEL PROYECTO'!H22</f>
        <v>0</v>
      </c>
      <c r="AD17" s="79">
        <f>'GASTOS PERSONAL DEL PROYECTO'!I22</f>
        <v>0</v>
      </c>
      <c r="AF17" s="80">
        <v>9</v>
      </c>
      <c r="AG17" s="79" t="str">
        <f t="shared" si="13"/>
        <v>X</v>
      </c>
      <c r="AH17" s="79">
        <f t="shared" si="6"/>
        <v>154</v>
      </c>
      <c r="AI17" s="79" t="str">
        <f t="shared" si="7"/>
        <v>X</v>
      </c>
      <c r="AJ17" s="79">
        <f>IF('GASTOS PERSONAL DEL PROYECTO'!F13="",0,'GASTOS PERSONAL DEL PROYECTO'!I13)</f>
        <v>0</v>
      </c>
      <c r="AK17" s="79" t="str">
        <f t="shared" si="8"/>
        <v>X</v>
      </c>
      <c r="AL17" s="79" t="str">
        <f t="shared" si="9"/>
        <v>X</v>
      </c>
      <c r="AM17" s="79" t="str">
        <f t="shared" si="10"/>
        <v>X</v>
      </c>
      <c r="AN17" s="79" t="str">
        <f t="shared" si="12"/>
        <v>X</v>
      </c>
      <c r="AO17" s="79" t="str">
        <f t="shared" si="11"/>
        <v>X</v>
      </c>
    </row>
    <row r="18" spans="3:41" x14ac:dyDescent="0.25">
      <c r="C18" s="26">
        <v>13</v>
      </c>
      <c r="D18" s="78"/>
      <c r="E18" s="83"/>
      <c r="F18" s="84"/>
      <c r="G18" s="85"/>
      <c r="H18" s="85"/>
      <c r="I18" s="85"/>
      <c r="J18" s="78"/>
      <c r="K18" s="81">
        <f t="shared" si="2"/>
        <v>76</v>
      </c>
      <c r="L18" s="81">
        <f t="shared" si="3"/>
        <v>76</v>
      </c>
      <c r="M18" s="81" t="str">
        <f t="shared" si="4"/>
        <v>X</v>
      </c>
      <c r="V18" s="129"/>
      <c r="W18" s="34"/>
      <c r="Y18" s="79">
        <v>15</v>
      </c>
      <c r="Z18" s="79">
        <f>'GASTOS PERSONAL DEL PROYECTO'!F23</f>
        <v>0</v>
      </c>
      <c r="AA18" s="80" t="str">
        <f t="shared" si="0"/>
        <v>0</v>
      </c>
      <c r="AB18" s="79">
        <f>'GASTOS PERSONAL DEL PROYECTO'!G23</f>
        <v>0</v>
      </c>
      <c r="AC18" s="79">
        <f>'GASTOS PERSONAL DEL PROYECTO'!H23</f>
        <v>0</v>
      </c>
      <c r="AD18" s="79">
        <f>'GASTOS PERSONAL DEL PROYECTO'!I23</f>
        <v>0</v>
      </c>
      <c r="AF18" s="80">
        <v>10</v>
      </c>
      <c r="AG18" s="79" t="str">
        <f t="shared" si="13"/>
        <v>X</v>
      </c>
      <c r="AH18" s="79">
        <f t="shared" si="6"/>
        <v>154</v>
      </c>
      <c r="AI18" s="79" t="str">
        <f t="shared" si="7"/>
        <v>X</v>
      </c>
      <c r="AJ18" s="79">
        <f>IF('GASTOS PERSONAL DEL PROYECTO'!F14="",0,'GASTOS PERSONAL DEL PROYECTO'!I14)</f>
        <v>0</v>
      </c>
      <c r="AK18" s="79" t="str">
        <f t="shared" si="8"/>
        <v>X</v>
      </c>
      <c r="AL18" s="79" t="str">
        <f t="shared" si="9"/>
        <v>X</v>
      </c>
      <c r="AM18" s="79" t="str">
        <f t="shared" si="10"/>
        <v>X</v>
      </c>
      <c r="AN18" s="79" t="str">
        <f t="shared" si="12"/>
        <v>X</v>
      </c>
      <c r="AO18" s="79" t="str">
        <f t="shared" si="11"/>
        <v>X</v>
      </c>
    </row>
    <row r="19" spans="3:41" x14ac:dyDescent="0.25">
      <c r="C19" s="26">
        <v>14</v>
      </c>
      <c r="D19" s="78"/>
      <c r="E19" s="83"/>
      <c r="F19" s="84"/>
      <c r="G19" s="85"/>
      <c r="H19" s="85"/>
      <c r="I19" s="85"/>
      <c r="J19" s="78"/>
      <c r="K19" s="81">
        <f t="shared" si="2"/>
        <v>76</v>
      </c>
      <c r="L19" s="81">
        <f t="shared" si="3"/>
        <v>76</v>
      </c>
      <c r="M19" s="81" t="str">
        <f t="shared" si="4"/>
        <v>X</v>
      </c>
      <c r="R19" s="25" t="s">
        <v>54</v>
      </c>
      <c r="V19" s="129"/>
      <c r="W19" s="34"/>
      <c r="Y19" s="79">
        <v>16</v>
      </c>
      <c r="Z19" s="79">
        <f>'GASTOS PERSONAL DEL PROYECTO'!F24</f>
        <v>0</v>
      </c>
      <c r="AA19" s="80" t="str">
        <f t="shared" si="0"/>
        <v>0</v>
      </c>
      <c r="AB19" s="79">
        <f>'GASTOS PERSONAL DEL PROYECTO'!G24</f>
        <v>0</v>
      </c>
      <c r="AC19" s="79">
        <f>'GASTOS PERSONAL DEL PROYECTO'!H24</f>
        <v>0</v>
      </c>
      <c r="AD19" s="79">
        <f>'GASTOS PERSONAL DEL PROYECTO'!I24</f>
        <v>0</v>
      </c>
      <c r="AF19" s="80">
        <v>11</v>
      </c>
      <c r="AG19" s="79" t="str">
        <f t="shared" si="13"/>
        <v>X</v>
      </c>
      <c r="AH19" s="79">
        <f t="shared" si="6"/>
        <v>154</v>
      </c>
      <c r="AI19" s="79" t="str">
        <f t="shared" si="7"/>
        <v>X</v>
      </c>
      <c r="AJ19" s="79">
        <f>IF('GASTOS PERSONAL DEL PROYECTO'!F15="",0,'GASTOS PERSONAL DEL PROYECTO'!I15)</f>
        <v>0</v>
      </c>
      <c r="AK19" s="79" t="str">
        <f t="shared" si="8"/>
        <v>X</v>
      </c>
      <c r="AL19" s="79" t="str">
        <f t="shared" si="9"/>
        <v>X</v>
      </c>
      <c r="AM19" s="79" t="str">
        <f t="shared" si="10"/>
        <v>X</v>
      </c>
      <c r="AN19" s="79" t="str">
        <f t="shared" si="12"/>
        <v>X</v>
      </c>
      <c r="AO19" s="79" t="str">
        <f t="shared" si="11"/>
        <v>X</v>
      </c>
    </row>
    <row r="20" spans="3:41" x14ac:dyDescent="0.25">
      <c r="C20" s="26">
        <v>15</v>
      </c>
      <c r="D20" s="78"/>
      <c r="E20" s="83"/>
      <c r="F20" s="84"/>
      <c r="G20" s="85"/>
      <c r="H20" s="85"/>
      <c r="I20" s="85"/>
      <c r="J20" s="78"/>
      <c r="K20" s="81">
        <f t="shared" si="2"/>
        <v>76</v>
      </c>
      <c r="L20" s="81">
        <f t="shared" si="3"/>
        <v>76</v>
      </c>
      <c r="M20" s="81" t="str">
        <f t="shared" si="4"/>
        <v>X</v>
      </c>
      <c r="V20" s="129"/>
      <c r="W20" s="34"/>
      <c r="Y20" s="79">
        <v>17</v>
      </c>
      <c r="Z20" s="79">
        <f>'GASTOS PERSONAL DEL PROYECTO'!F25</f>
        <v>0</v>
      </c>
      <c r="AA20" s="80" t="str">
        <f t="shared" si="0"/>
        <v>0</v>
      </c>
      <c r="AB20" s="79">
        <f>'GASTOS PERSONAL DEL PROYECTO'!G25</f>
        <v>0</v>
      </c>
      <c r="AC20" s="79">
        <f>'GASTOS PERSONAL DEL PROYECTO'!H25</f>
        <v>0</v>
      </c>
      <c r="AD20" s="79">
        <f>'GASTOS PERSONAL DEL PROYECTO'!I25</f>
        <v>0</v>
      </c>
      <c r="AF20" s="80">
        <v>12</v>
      </c>
      <c r="AG20" s="79" t="str">
        <f t="shared" si="13"/>
        <v>X</v>
      </c>
      <c r="AH20" s="79">
        <f t="shared" si="6"/>
        <v>154</v>
      </c>
      <c r="AI20" s="79" t="str">
        <f t="shared" si="7"/>
        <v>X</v>
      </c>
      <c r="AJ20" s="79">
        <f>IF('GASTOS PERSONAL DEL PROYECTO'!F16="",0,'GASTOS PERSONAL DEL PROYECTO'!I16)</f>
        <v>0</v>
      </c>
      <c r="AK20" s="79" t="str">
        <f t="shared" si="8"/>
        <v>X</v>
      </c>
      <c r="AL20" s="79" t="str">
        <f t="shared" si="9"/>
        <v>X</v>
      </c>
      <c r="AM20" s="79" t="str">
        <f t="shared" si="10"/>
        <v>X</v>
      </c>
      <c r="AN20" s="79" t="str">
        <f t="shared" si="12"/>
        <v>X</v>
      </c>
      <c r="AO20" s="79" t="str">
        <f t="shared" si="11"/>
        <v>X</v>
      </c>
    </row>
    <row r="21" spans="3:41" x14ac:dyDescent="0.25">
      <c r="C21" s="26">
        <v>16</v>
      </c>
      <c r="D21" s="78"/>
      <c r="E21" s="83"/>
      <c r="F21" s="84"/>
      <c r="G21" s="85"/>
      <c r="H21" s="85"/>
      <c r="I21" s="85"/>
      <c r="J21" s="78"/>
      <c r="K21" s="81">
        <f t="shared" si="2"/>
        <v>76</v>
      </c>
      <c r="L21" s="81">
        <f t="shared" si="3"/>
        <v>76</v>
      </c>
      <c r="M21" s="81" t="str">
        <f t="shared" si="4"/>
        <v>X</v>
      </c>
      <c r="R21" s="25" t="s">
        <v>55</v>
      </c>
      <c r="V21" s="129"/>
      <c r="W21" s="34"/>
      <c r="Y21" s="79">
        <v>18</v>
      </c>
      <c r="Z21" s="79">
        <f>'GASTOS PERSONAL DEL PROYECTO'!F26</f>
        <v>0</v>
      </c>
      <c r="AA21" s="80" t="str">
        <f t="shared" si="0"/>
        <v>0</v>
      </c>
      <c r="AB21" s="79">
        <f>'GASTOS PERSONAL DEL PROYECTO'!G26</f>
        <v>0</v>
      </c>
      <c r="AC21" s="79">
        <f>'GASTOS PERSONAL DEL PROYECTO'!H26</f>
        <v>0</v>
      </c>
      <c r="AD21" s="79">
        <f>'GASTOS PERSONAL DEL PROYECTO'!I26</f>
        <v>0</v>
      </c>
      <c r="AF21" s="80">
        <v>13</v>
      </c>
      <c r="AG21" s="79" t="str">
        <f t="shared" si="13"/>
        <v>X</v>
      </c>
      <c r="AH21" s="79">
        <f t="shared" si="6"/>
        <v>154</v>
      </c>
      <c r="AI21" s="79" t="str">
        <f t="shared" si="7"/>
        <v>X</v>
      </c>
      <c r="AJ21" s="79">
        <f>IF('GASTOS PERSONAL DEL PROYECTO'!F17="",0,'GASTOS PERSONAL DEL PROYECTO'!I17)</f>
        <v>0</v>
      </c>
      <c r="AK21" s="79" t="str">
        <f t="shared" si="8"/>
        <v>X</v>
      </c>
      <c r="AL21" s="79" t="str">
        <f t="shared" si="9"/>
        <v>X</v>
      </c>
      <c r="AM21" s="79" t="str">
        <f t="shared" si="10"/>
        <v>X</v>
      </c>
      <c r="AN21" s="79" t="str">
        <f t="shared" si="12"/>
        <v>X</v>
      </c>
      <c r="AO21" s="79" t="str">
        <f t="shared" si="11"/>
        <v>X</v>
      </c>
    </row>
    <row r="22" spans="3:41" x14ac:dyDescent="0.25">
      <c r="C22" s="26">
        <v>17</v>
      </c>
      <c r="D22" s="78"/>
      <c r="E22" s="83"/>
      <c r="F22" s="84"/>
      <c r="G22" s="85"/>
      <c r="H22" s="85"/>
      <c r="I22" s="85"/>
      <c r="J22" s="78"/>
      <c r="K22" s="81">
        <f t="shared" si="2"/>
        <v>76</v>
      </c>
      <c r="L22" s="81">
        <f t="shared" si="3"/>
        <v>76</v>
      </c>
      <c r="M22" s="81" t="str">
        <f t="shared" si="4"/>
        <v>X</v>
      </c>
      <c r="V22" s="129"/>
      <c r="W22" s="34"/>
      <c r="Y22" s="79">
        <v>19</v>
      </c>
      <c r="Z22" s="79">
        <f>'GASTOS PERSONAL DEL PROYECTO'!F27</f>
        <v>0</v>
      </c>
      <c r="AA22" s="80" t="str">
        <f t="shared" si="0"/>
        <v>0</v>
      </c>
      <c r="AB22" s="79">
        <f>'GASTOS PERSONAL DEL PROYECTO'!G27</f>
        <v>0</v>
      </c>
      <c r="AC22" s="79">
        <f>'GASTOS PERSONAL DEL PROYECTO'!H27</f>
        <v>0</v>
      </c>
      <c r="AD22" s="79">
        <f>'GASTOS PERSONAL DEL PROYECTO'!I27</f>
        <v>0</v>
      </c>
      <c r="AF22" s="80">
        <v>14</v>
      </c>
      <c r="AG22" s="79" t="str">
        <f t="shared" ref="AG22:AG53" si="14">IF(Z13=0,"X",CONCATENATE(RIGHT(VALUE(Z13),2)," ",AB13))</f>
        <v>X</v>
      </c>
      <c r="AH22" s="79">
        <f t="shared" si="6"/>
        <v>154</v>
      </c>
      <c r="AI22" s="79" t="str">
        <f t="shared" si="7"/>
        <v>X</v>
      </c>
      <c r="AJ22" s="79">
        <f>IF('GASTOS PERSONAL DEL PROYECTO'!F18="",0,'GASTOS PERSONAL DEL PROYECTO'!I18)</f>
        <v>0</v>
      </c>
      <c r="AK22" s="79" t="str">
        <f t="shared" si="8"/>
        <v>X</v>
      </c>
      <c r="AL22" s="79" t="str">
        <f t="shared" si="9"/>
        <v>X</v>
      </c>
      <c r="AM22" s="79" t="str">
        <f t="shared" si="10"/>
        <v>X</v>
      </c>
      <c r="AN22" s="79" t="str">
        <f t="shared" si="12"/>
        <v>X</v>
      </c>
      <c r="AO22" s="79" t="str">
        <f t="shared" si="11"/>
        <v>X</v>
      </c>
    </row>
    <row r="23" spans="3:41" x14ac:dyDescent="0.25">
      <c r="C23" s="26">
        <v>18</v>
      </c>
      <c r="D23" s="78"/>
      <c r="E23" s="83"/>
      <c r="F23" s="84"/>
      <c r="G23" s="85"/>
      <c r="H23" s="85"/>
      <c r="I23" s="85"/>
      <c r="J23" s="78"/>
      <c r="K23" s="81">
        <f t="shared" si="2"/>
        <v>76</v>
      </c>
      <c r="L23" s="81">
        <f t="shared" si="3"/>
        <v>76</v>
      </c>
      <c r="M23" s="81" t="str">
        <f t="shared" si="4"/>
        <v>X</v>
      </c>
      <c r="V23" s="129"/>
      <c r="W23" s="34"/>
      <c r="Y23" s="79">
        <v>20</v>
      </c>
      <c r="Z23" s="79">
        <f>'GASTOS PERSONAL DEL PROYECTO'!F28</f>
        <v>0</v>
      </c>
      <c r="AA23" s="80" t="str">
        <f t="shared" si="0"/>
        <v>0</v>
      </c>
      <c r="AB23" s="79">
        <f>'GASTOS PERSONAL DEL PROYECTO'!G28</f>
        <v>0</v>
      </c>
      <c r="AC23" s="79">
        <f>'GASTOS PERSONAL DEL PROYECTO'!H28</f>
        <v>0</v>
      </c>
      <c r="AD23" s="79">
        <f>'GASTOS PERSONAL DEL PROYECTO'!I28</f>
        <v>0</v>
      </c>
      <c r="AF23" s="80">
        <v>15</v>
      </c>
      <c r="AG23" s="79" t="str">
        <f t="shared" si="14"/>
        <v>X</v>
      </c>
      <c r="AH23" s="79">
        <f t="shared" si="6"/>
        <v>154</v>
      </c>
      <c r="AI23" s="79" t="str">
        <f t="shared" si="7"/>
        <v>X</v>
      </c>
      <c r="AJ23" s="79">
        <f>IF('GASTOS PERSONAL DEL PROYECTO'!F19="",0,'GASTOS PERSONAL DEL PROYECTO'!I19)</f>
        <v>0</v>
      </c>
      <c r="AK23" s="79" t="str">
        <f t="shared" si="8"/>
        <v>X</v>
      </c>
      <c r="AL23" s="79" t="str">
        <f t="shared" si="9"/>
        <v>X</v>
      </c>
      <c r="AM23" s="79" t="str">
        <f t="shared" si="10"/>
        <v>X</v>
      </c>
      <c r="AN23" s="79" t="str">
        <f t="shared" si="12"/>
        <v>X</v>
      </c>
      <c r="AO23" s="79" t="str">
        <f t="shared" si="11"/>
        <v>X</v>
      </c>
    </row>
    <row r="24" spans="3:41" x14ac:dyDescent="0.25">
      <c r="C24" s="26">
        <v>19</v>
      </c>
      <c r="D24" s="78"/>
      <c r="E24" s="83"/>
      <c r="F24" s="84"/>
      <c r="G24" s="85"/>
      <c r="H24" s="85"/>
      <c r="I24" s="85"/>
      <c r="J24" s="78"/>
      <c r="K24" s="81">
        <f t="shared" si="2"/>
        <v>76</v>
      </c>
      <c r="L24" s="81">
        <f t="shared" si="3"/>
        <v>76</v>
      </c>
      <c r="M24" s="81" t="str">
        <f t="shared" si="4"/>
        <v>X</v>
      </c>
      <c r="V24" s="129"/>
      <c r="W24" s="34"/>
      <c r="Y24" s="79">
        <v>21</v>
      </c>
      <c r="Z24" s="79">
        <f>'GASTOS PERSONAL DEL PROYECTO'!F29</f>
        <v>0</v>
      </c>
      <c r="AA24" s="80" t="str">
        <f t="shared" si="0"/>
        <v>0</v>
      </c>
      <c r="AB24" s="79">
        <f>'GASTOS PERSONAL DEL PROYECTO'!G29</f>
        <v>0</v>
      </c>
      <c r="AC24" s="79">
        <f>'GASTOS PERSONAL DEL PROYECTO'!H29</f>
        <v>0</v>
      </c>
      <c r="AD24" s="79">
        <f>'GASTOS PERSONAL DEL PROYECTO'!I29</f>
        <v>0</v>
      </c>
      <c r="AF24" s="80">
        <v>16</v>
      </c>
      <c r="AG24" s="79" t="str">
        <f t="shared" si="14"/>
        <v>X</v>
      </c>
      <c r="AH24" s="79">
        <f t="shared" si="6"/>
        <v>154</v>
      </c>
      <c r="AI24" s="79" t="str">
        <f t="shared" si="7"/>
        <v>X</v>
      </c>
      <c r="AJ24" s="79">
        <f>IF('GASTOS PERSONAL DEL PROYECTO'!F20="",0,'GASTOS PERSONAL DEL PROYECTO'!I20)</f>
        <v>0</v>
      </c>
      <c r="AK24" s="79" t="str">
        <f t="shared" si="8"/>
        <v>X</v>
      </c>
      <c r="AL24" s="79" t="str">
        <f t="shared" si="9"/>
        <v>X</v>
      </c>
      <c r="AM24" s="79" t="str">
        <f t="shared" si="10"/>
        <v>X</v>
      </c>
      <c r="AN24" s="79" t="str">
        <f t="shared" si="12"/>
        <v>X</v>
      </c>
      <c r="AO24" s="79" t="str">
        <f t="shared" si="11"/>
        <v>X</v>
      </c>
    </row>
    <row r="25" spans="3:41" x14ac:dyDescent="0.25">
      <c r="C25" s="26">
        <v>20</v>
      </c>
      <c r="D25" s="78"/>
      <c r="E25" s="83"/>
      <c r="F25" s="84"/>
      <c r="G25" s="85"/>
      <c r="H25" s="85"/>
      <c r="I25" s="85"/>
      <c r="J25" s="78"/>
      <c r="K25" s="81">
        <f t="shared" si="2"/>
        <v>76</v>
      </c>
      <c r="L25" s="81">
        <f t="shared" si="3"/>
        <v>76</v>
      </c>
      <c r="M25" s="81" t="str">
        <f t="shared" si="4"/>
        <v>X</v>
      </c>
      <c r="V25" s="129"/>
      <c r="W25" s="34"/>
      <c r="Y25" s="79">
        <v>22</v>
      </c>
      <c r="Z25" s="79">
        <f>'GASTOS PERSONAL DEL PROYECTO'!F30</f>
        <v>0</v>
      </c>
      <c r="AA25" s="80" t="str">
        <f t="shared" si="0"/>
        <v>0</v>
      </c>
      <c r="AB25" s="79">
        <f>'GASTOS PERSONAL DEL PROYECTO'!G30</f>
        <v>0</v>
      </c>
      <c r="AC25" s="79">
        <f>'GASTOS PERSONAL DEL PROYECTO'!H30</f>
        <v>0</v>
      </c>
      <c r="AD25" s="79">
        <f>'GASTOS PERSONAL DEL PROYECTO'!I30</f>
        <v>0</v>
      </c>
      <c r="AF25" s="80">
        <v>17</v>
      </c>
      <c r="AG25" s="79" t="str">
        <f t="shared" si="14"/>
        <v>X</v>
      </c>
      <c r="AH25" s="79">
        <f t="shared" si="6"/>
        <v>154</v>
      </c>
      <c r="AI25" s="79" t="str">
        <f t="shared" si="7"/>
        <v>X</v>
      </c>
      <c r="AJ25" s="79">
        <f>IF('GASTOS PERSONAL DEL PROYECTO'!F21="",0,'GASTOS PERSONAL DEL PROYECTO'!I21)</f>
        <v>0</v>
      </c>
      <c r="AK25" s="79" t="str">
        <f t="shared" si="8"/>
        <v>X</v>
      </c>
      <c r="AL25" s="79" t="str">
        <f t="shared" si="9"/>
        <v>X</v>
      </c>
      <c r="AM25" s="79" t="str">
        <f t="shared" si="10"/>
        <v>X</v>
      </c>
      <c r="AN25" s="79" t="str">
        <f t="shared" si="12"/>
        <v>X</v>
      </c>
      <c r="AO25" s="79" t="str">
        <f t="shared" si="11"/>
        <v>X</v>
      </c>
    </row>
    <row r="26" spans="3:41" ht="16.5" thickBot="1" x14ac:dyDescent="0.3">
      <c r="C26" s="26">
        <v>21</v>
      </c>
      <c r="D26" s="78"/>
      <c r="E26" s="83"/>
      <c r="F26" s="84"/>
      <c r="G26" s="85"/>
      <c r="H26" s="85"/>
      <c r="I26" s="85"/>
      <c r="J26" s="78"/>
      <c r="K26" s="81">
        <f t="shared" si="2"/>
        <v>76</v>
      </c>
      <c r="L26" s="81">
        <f t="shared" si="3"/>
        <v>76</v>
      </c>
      <c r="M26" s="81" t="str">
        <f t="shared" si="4"/>
        <v>X</v>
      </c>
      <c r="V26" s="130"/>
      <c r="W26" s="32" t="s">
        <v>81</v>
      </c>
      <c r="Y26" s="79">
        <v>23</v>
      </c>
      <c r="Z26" s="79">
        <f>'GASTOS PERSONAL DEL PROYECTO'!F31</f>
        <v>0</v>
      </c>
      <c r="AA26" s="80" t="str">
        <f t="shared" si="0"/>
        <v>0</v>
      </c>
      <c r="AB26" s="79">
        <f>'GASTOS PERSONAL DEL PROYECTO'!G31</f>
        <v>0</v>
      </c>
      <c r="AC26" s="79">
        <f>'GASTOS PERSONAL DEL PROYECTO'!H31</f>
        <v>0</v>
      </c>
      <c r="AD26" s="79">
        <f>'GASTOS PERSONAL DEL PROYECTO'!I31</f>
        <v>0</v>
      </c>
      <c r="AF26" s="80">
        <v>18</v>
      </c>
      <c r="AG26" s="79" t="str">
        <f t="shared" si="14"/>
        <v>X</v>
      </c>
      <c r="AH26" s="79">
        <f t="shared" si="6"/>
        <v>154</v>
      </c>
      <c r="AI26" s="79" t="str">
        <f t="shared" si="7"/>
        <v>X</v>
      </c>
      <c r="AJ26" s="79">
        <f>IF('GASTOS PERSONAL DEL PROYECTO'!F22="",0,'GASTOS PERSONAL DEL PROYECTO'!I22)</f>
        <v>0</v>
      </c>
      <c r="AK26" s="79" t="str">
        <f t="shared" si="8"/>
        <v>X</v>
      </c>
      <c r="AL26" s="79" t="str">
        <f t="shared" si="9"/>
        <v>X</v>
      </c>
      <c r="AM26" s="79" t="str">
        <f t="shared" si="10"/>
        <v>X</v>
      </c>
      <c r="AN26" s="79" t="str">
        <f t="shared" si="12"/>
        <v>X</v>
      </c>
      <c r="AO26" s="79" t="str">
        <f t="shared" si="11"/>
        <v>X</v>
      </c>
    </row>
    <row r="27" spans="3:41" x14ac:dyDescent="0.25">
      <c r="C27" s="26">
        <v>22</v>
      </c>
      <c r="D27" s="78"/>
      <c r="E27" s="83"/>
      <c r="F27" s="84"/>
      <c r="G27" s="85"/>
      <c r="H27" s="85"/>
      <c r="I27" s="85"/>
      <c r="J27" s="78"/>
      <c r="K27" s="81">
        <f t="shared" si="2"/>
        <v>76</v>
      </c>
      <c r="L27" s="81">
        <f t="shared" si="3"/>
        <v>76</v>
      </c>
      <c r="M27" s="81" t="str">
        <f t="shared" si="4"/>
        <v>X</v>
      </c>
      <c r="V27" s="129" t="s">
        <v>82</v>
      </c>
      <c r="W27" s="30" t="s">
        <v>83</v>
      </c>
      <c r="Y27" s="79">
        <v>24</v>
      </c>
      <c r="Z27" s="79">
        <f>'GASTOS PERSONAL DEL PROYECTO'!F32</f>
        <v>0</v>
      </c>
      <c r="AA27" s="80" t="str">
        <f t="shared" si="0"/>
        <v>0</v>
      </c>
      <c r="AB27" s="79">
        <f>'GASTOS PERSONAL DEL PROYECTO'!G32</f>
        <v>0</v>
      </c>
      <c r="AC27" s="79">
        <f>'GASTOS PERSONAL DEL PROYECTO'!H32</f>
        <v>0</v>
      </c>
      <c r="AD27" s="79">
        <f>'GASTOS PERSONAL DEL PROYECTO'!I32</f>
        <v>0</v>
      </c>
      <c r="AF27" s="80">
        <v>19</v>
      </c>
      <c r="AG27" s="79" t="str">
        <f t="shared" si="14"/>
        <v>X</v>
      </c>
      <c r="AH27" s="79">
        <f t="shared" si="6"/>
        <v>154</v>
      </c>
      <c r="AI27" s="79" t="str">
        <f t="shared" si="7"/>
        <v>X</v>
      </c>
      <c r="AJ27" s="79">
        <f>IF('GASTOS PERSONAL DEL PROYECTO'!F23="",0,'GASTOS PERSONAL DEL PROYECTO'!I23)</f>
        <v>0</v>
      </c>
      <c r="AK27" s="79" t="str">
        <f t="shared" si="8"/>
        <v>X</v>
      </c>
      <c r="AL27" s="79" t="str">
        <f t="shared" si="9"/>
        <v>X</v>
      </c>
      <c r="AM27" s="79" t="str">
        <f t="shared" si="10"/>
        <v>X</v>
      </c>
      <c r="AN27" s="79" t="str">
        <f t="shared" si="12"/>
        <v>X</v>
      </c>
      <c r="AO27" s="79" t="str">
        <f t="shared" si="11"/>
        <v>X</v>
      </c>
    </row>
    <row r="28" spans="3:41" x14ac:dyDescent="0.25">
      <c r="C28" s="26">
        <v>23</v>
      </c>
      <c r="D28" s="78"/>
      <c r="E28" s="83"/>
      <c r="F28" s="84"/>
      <c r="G28" s="85"/>
      <c r="H28" s="85"/>
      <c r="I28" s="85"/>
      <c r="J28" s="78"/>
      <c r="K28" s="81">
        <f t="shared" si="2"/>
        <v>76</v>
      </c>
      <c r="L28" s="81">
        <f t="shared" si="3"/>
        <v>76</v>
      </c>
      <c r="M28" s="81" t="str">
        <f t="shared" si="4"/>
        <v>X</v>
      </c>
      <c r="V28" s="129"/>
      <c r="W28" s="34" t="s">
        <v>84</v>
      </c>
      <c r="Y28" s="79">
        <v>25</v>
      </c>
      <c r="Z28" s="79">
        <f>'GASTOS PERSONAL DEL PROYECTO'!F33</f>
        <v>0</v>
      </c>
      <c r="AA28" s="80" t="str">
        <f t="shared" si="0"/>
        <v>0</v>
      </c>
      <c r="AB28" s="79">
        <f>'GASTOS PERSONAL DEL PROYECTO'!G33</f>
        <v>0</v>
      </c>
      <c r="AC28" s="79">
        <f>'GASTOS PERSONAL DEL PROYECTO'!H33</f>
        <v>0</v>
      </c>
      <c r="AD28" s="79">
        <f>'GASTOS PERSONAL DEL PROYECTO'!I33</f>
        <v>0</v>
      </c>
      <c r="AF28" s="80">
        <v>20</v>
      </c>
      <c r="AG28" s="79" t="str">
        <f t="shared" si="14"/>
        <v>X</v>
      </c>
      <c r="AH28" s="79">
        <f t="shared" si="6"/>
        <v>154</v>
      </c>
      <c r="AI28" s="79" t="str">
        <f t="shared" si="7"/>
        <v>X</v>
      </c>
      <c r="AJ28" s="79">
        <f>IF('GASTOS PERSONAL DEL PROYECTO'!F24="",0,'GASTOS PERSONAL DEL PROYECTO'!I24)</f>
        <v>0</v>
      </c>
      <c r="AK28" s="79" t="str">
        <f t="shared" si="8"/>
        <v>X</v>
      </c>
      <c r="AL28" s="79" t="str">
        <f t="shared" si="9"/>
        <v>X</v>
      </c>
      <c r="AM28" s="79" t="str">
        <f t="shared" si="10"/>
        <v>X</v>
      </c>
      <c r="AN28" s="79" t="str">
        <f t="shared" si="12"/>
        <v>X</v>
      </c>
      <c r="AO28" s="79" t="str">
        <f t="shared" si="11"/>
        <v>X</v>
      </c>
    </row>
    <row r="29" spans="3:41" x14ac:dyDescent="0.25">
      <c r="C29" s="26">
        <v>24</v>
      </c>
      <c r="D29" s="78"/>
      <c r="E29" s="83"/>
      <c r="F29" s="84"/>
      <c r="G29" s="85"/>
      <c r="H29" s="85"/>
      <c r="I29" s="85"/>
      <c r="J29" s="78"/>
      <c r="K29" s="81">
        <f t="shared" si="2"/>
        <v>76</v>
      </c>
      <c r="L29" s="81">
        <f t="shared" si="3"/>
        <v>76</v>
      </c>
      <c r="M29" s="81" t="str">
        <f t="shared" si="4"/>
        <v>X</v>
      </c>
      <c r="V29" s="129"/>
      <c r="W29" s="34" t="s">
        <v>85</v>
      </c>
      <c r="Y29" s="79">
        <v>26</v>
      </c>
      <c r="Z29" s="79">
        <f>'GASTOS PERSONAL DEL PROYECTO'!F34</f>
        <v>0</v>
      </c>
      <c r="AA29" s="80" t="str">
        <f t="shared" si="0"/>
        <v>0</v>
      </c>
      <c r="AB29" s="79">
        <f>'GASTOS PERSONAL DEL PROYECTO'!G34</f>
        <v>0</v>
      </c>
      <c r="AC29" s="79">
        <f>'GASTOS PERSONAL DEL PROYECTO'!H34</f>
        <v>0</v>
      </c>
      <c r="AD29" s="79">
        <f>'GASTOS PERSONAL DEL PROYECTO'!I34</f>
        <v>0</v>
      </c>
      <c r="AF29" s="80">
        <v>21</v>
      </c>
      <c r="AG29" s="79" t="str">
        <f t="shared" si="14"/>
        <v>X</v>
      </c>
      <c r="AH29" s="79">
        <f t="shared" si="6"/>
        <v>154</v>
      </c>
      <c r="AI29" s="79" t="str">
        <f t="shared" si="7"/>
        <v>X</v>
      </c>
      <c r="AJ29" s="79">
        <f>IF('GASTOS PERSONAL DEL PROYECTO'!F25="",0,'GASTOS PERSONAL DEL PROYECTO'!I25)</f>
        <v>0</v>
      </c>
      <c r="AK29" s="79" t="str">
        <f t="shared" si="8"/>
        <v>X</v>
      </c>
      <c r="AL29" s="79" t="str">
        <f t="shared" si="9"/>
        <v>X</v>
      </c>
      <c r="AM29" s="79" t="str">
        <f t="shared" si="10"/>
        <v>X</v>
      </c>
      <c r="AN29" s="79" t="str">
        <f t="shared" si="12"/>
        <v>X</v>
      </c>
      <c r="AO29" s="79" t="str">
        <f t="shared" si="11"/>
        <v>X</v>
      </c>
    </row>
    <row r="30" spans="3:41" x14ac:dyDescent="0.25">
      <c r="C30" s="26">
        <v>25</v>
      </c>
      <c r="D30" s="78"/>
      <c r="E30" s="83"/>
      <c r="F30" s="84"/>
      <c r="G30" s="85"/>
      <c r="H30" s="85"/>
      <c r="I30" s="85"/>
      <c r="J30" s="78"/>
      <c r="K30" s="81">
        <f t="shared" si="2"/>
        <v>76</v>
      </c>
      <c r="L30" s="81">
        <f t="shared" si="3"/>
        <v>76</v>
      </c>
      <c r="M30" s="81" t="str">
        <f t="shared" si="4"/>
        <v>X</v>
      </c>
      <c r="V30" s="129"/>
      <c r="W30" s="34" t="s">
        <v>86</v>
      </c>
      <c r="Y30" s="79">
        <v>27</v>
      </c>
      <c r="Z30" s="79">
        <f>'GASTOS PERSONAL DEL PROYECTO'!F35</f>
        <v>0</v>
      </c>
      <c r="AA30" s="80" t="str">
        <f t="shared" si="0"/>
        <v>0</v>
      </c>
      <c r="AB30" s="79">
        <f>'GASTOS PERSONAL DEL PROYECTO'!G35</f>
        <v>0</v>
      </c>
      <c r="AC30" s="79">
        <f>'GASTOS PERSONAL DEL PROYECTO'!H35</f>
        <v>0</v>
      </c>
      <c r="AD30" s="79">
        <f>'GASTOS PERSONAL DEL PROYECTO'!I35</f>
        <v>0</v>
      </c>
      <c r="AF30" s="80">
        <v>22</v>
      </c>
      <c r="AG30" s="79" t="str">
        <f t="shared" si="14"/>
        <v>X</v>
      </c>
      <c r="AH30" s="79">
        <f t="shared" si="6"/>
        <v>154</v>
      </c>
      <c r="AI30" s="79" t="str">
        <f t="shared" si="7"/>
        <v>X</v>
      </c>
      <c r="AJ30" s="79">
        <f>IF('GASTOS PERSONAL DEL PROYECTO'!F26="",0,'GASTOS PERSONAL DEL PROYECTO'!I26)</f>
        <v>0</v>
      </c>
      <c r="AK30" s="79" t="str">
        <f t="shared" si="8"/>
        <v>X</v>
      </c>
      <c r="AL30" s="79" t="str">
        <f t="shared" si="9"/>
        <v>X</v>
      </c>
      <c r="AM30" s="79" t="str">
        <f t="shared" si="10"/>
        <v>X</v>
      </c>
      <c r="AN30" s="79" t="str">
        <f t="shared" si="12"/>
        <v>X</v>
      </c>
      <c r="AO30" s="79" t="str">
        <f t="shared" si="11"/>
        <v>X</v>
      </c>
    </row>
    <row r="31" spans="3:41" ht="16.5" thickBot="1" x14ac:dyDescent="0.3">
      <c r="C31" s="26">
        <v>26</v>
      </c>
      <c r="D31" s="78"/>
      <c r="E31" s="83"/>
      <c r="F31" s="84"/>
      <c r="G31" s="85"/>
      <c r="H31" s="85"/>
      <c r="I31" s="85"/>
      <c r="J31" s="78"/>
      <c r="K31" s="81">
        <f t="shared" si="2"/>
        <v>76</v>
      </c>
      <c r="L31" s="81">
        <f t="shared" si="3"/>
        <v>76</v>
      </c>
      <c r="M31" s="81" t="str">
        <f t="shared" si="4"/>
        <v>X</v>
      </c>
      <c r="V31" s="130"/>
      <c r="W31" s="32" t="s">
        <v>87</v>
      </c>
      <c r="Y31" s="79">
        <v>28</v>
      </c>
      <c r="Z31" s="79">
        <f>'GASTOS PERSONAL DEL PROYECTO'!F36</f>
        <v>0</v>
      </c>
      <c r="AA31" s="80" t="str">
        <f t="shared" si="0"/>
        <v>0</v>
      </c>
      <c r="AB31" s="79">
        <f>'GASTOS PERSONAL DEL PROYECTO'!G36</f>
        <v>0</v>
      </c>
      <c r="AC31" s="79">
        <f>'GASTOS PERSONAL DEL PROYECTO'!H36</f>
        <v>0</v>
      </c>
      <c r="AD31" s="79">
        <f>'GASTOS PERSONAL DEL PROYECTO'!I36</f>
        <v>0</v>
      </c>
      <c r="AF31" s="80">
        <v>23</v>
      </c>
      <c r="AG31" s="79" t="str">
        <f t="shared" si="14"/>
        <v>X</v>
      </c>
      <c r="AH31" s="79">
        <f t="shared" si="6"/>
        <v>154</v>
      </c>
      <c r="AI31" s="79" t="str">
        <f t="shared" si="7"/>
        <v>X</v>
      </c>
      <c r="AJ31" s="79">
        <f>IF('GASTOS PERSONAL DEL PROYECTO'!F27="",0,'GASTOS PERSONAL DEL PROYECTO'!I27)</f>
        <v>0</v>
      </c>
      <c r="AK31" s="79" t="str">
        <f t="shared" si="8"/>
        <v>X</v>
      </c>
      <c r="AL31" s="79" t="str">
        <f t="shared" si="9"/>
        <v>X</v>
      </c>
      <c r="AM31" s="79" t="str">
        <f t="shared" si="10"/>
        <v>X</v>
      </c>
      <c r="AN31" s="79" t="str">
        <f t="shared" si="12"/>
        <v>X</v>
      </c>
      <c r="AO31" s="79" t="str">
        <f t="shared" si="11"/>
        <v>X</v>
      </c>
    </row>
    <row r="32" spans="3:41" x14ac:dyDescent="0.25">
      <c r="C32" s="26">
        <v>27</v>
      </c>
      <c r="D32" s="78"/>
      <c r="E32" s="83"/>
      <c r="F32" s="84"/>
      <c r="G32" s="85"/>
      <c r="H32" s="85"/>
      <c r="I32" s="85"/>
      <c r="J32" s="78"/>
      <c r="K32" s="81">
        <f t="shared" si="2"/>
        <v>76</v>
      </c>
      <c r="L32" s="81">
        <f t="shared" si="3"/>
        <v>76</v>
      </c>
      <c r="M32" s="81" t="str">
        <f t="shared" si="4"/>
        <v>X</v>
      </c>
      <c r="Y32" s="79">
        <v>29</v>
      </c>
      <c r="Z32" s="79">
        <f>'GASTOS PERSONAL DEL PROYECTO'!F37</f>
        <v>0</v>
      </c>
      <c r="AA32" s="80" t="str">
        <f t="shared" si="0"/>
        <v>0</v>
      </c>
      <c r="AB32" s="79">
        <f>'GASTOS PERSONAL DEL PROYECTO'!G37</f>
        <v>0</v>
      </c>
      <c r="AC32" s="79">
        <f>'GASTOS PERSONAL DEL PROYECTO'!H37</f>
        <v>0</v>
      </c>
      <c r="AD32" s="79">
        <f>'GASTOS PERSONAL DEL PROYECTO'!I37</f>
        <v>0</v>
      </c>
      <c r="AF32" s="80">
        <v>24</v>
      </c>
      <c r="AG32" s="79" t="str">
        <f t="shared" si="14"/>
        <v>X</v>
      </c>
      <c r="AH32" s="79">
        <f t="shared" si="6"/>
        <v>154</v>
      </c>
      <c r="AI32" s="79" t="str">
        <f t="shared" si="7"/>
        <v>X</v>
      </c>
      <c r="AJ32" s="79">
        <f>IF('GASTOS PERSONAL DEL PROYECTO'!F28="",0,'GASTOS PERSONAL DEL PROYECTO'!I28)</f>
        <v>0</v>
      </c>
      <c r="AK32" s="79" t="str">
        <f t="shared" si="8"/>
        <v>X</v>
      </c>
      <c r="AL32" s="79" t="str">
        <f t="shared" si="9"/>
        <v>X</v>
      </c>
      <c r="AM32" s="79" t="str">
        <f t="shared" si="10"/>
        <v>X</v>
      </c>
      <c r="AN32" s="79" t="str">
        <f t="shared" si="12"/>
        <v>X</v>
      </c>
      <c r="AO32" s="79" t="str">
        <f t="shared" si="11"/>
        <v>X</v>
      </c>
    </row>
    <row r="33" spans="3:41" x14ac:dyDescent="0.25">
      <c r="C33" s="26">
        <v>28</v>
      </c>
      <c r="D33" s="78"/>
      <c r="E33" s="83"/>
      <c r="F33" s="84"/>
      <c r="G33" s="85"/>
      <c r="H33" s="85"/>
      <c r="I33" s="85"/>
      <c r="J33" s="78"/>
      <c r="K33" s="81">
        <f t="shared" si="2"/>
        <v>76</v>
      </c>
      <c r="L33" s="81">
        <f t="shared" si="3"/>
        <v>76</v>
      </c>
      <c r="M33" s="81" t="str">
        <f t="shared" si="4"/>
        <v>X</v>
      </c>
      <c r="Y33" s="79">
        <v>30</v>
      </c>
      <c r="Z33" s="79">
        <f>'GASTOS PERSONAL DEL PROYECTO'!F38</f>
        <v>0</v>
      </c>
      <c r="AA33" s="80" t="str">
        <f t="shared" si="0"/>
        <v>0</v>
      </c>
      <c r="AB33" s="79">
        <f>'GASTOS PERSONAL DEL PROYECTO'!G38</f>
        <v>0</v>
      </c>
      <c r="AC33" s="79">
        <f>'GASTOS PERSONAL DEL PROYECTO'!H38</f>
        <v>0</v>
      </c>
      <c r="AD33" s="79">
        <f>'GASTOS PERSONAL DEL PROYECTO'!I38</f>
        <v>0</v>
      </c>
      <c r="AF33" s="80">
        <v>25</v>
      </c>
      <c r="AG33" s="79" t="str">
        <f t="shared" si="14"/>
        <v>X</v>
      </c>
      <c r="AH33" s="79">
        <f t="shared" si="6"/>
        <v>154</v>
      </c>
      <c r="AI33" s="79" t="str">
        <f t="shared" si="7"/>
        <v>X</v>
      </c>
      <c r="AJ33" s="79">
        <f>IF('GASTOS PERSONAL DEL PROYECTO'!F29="",0,'GASTOS PERSONAL DEL PROYECTO'!I29)</f>
        <v>0</v>
      </c>
      <c r="AK33" s="79" t="str">
        <f t="shared" si="8"/>
        <v>X</v>
      </c>
      <c r="AL33" s="79" t="str">
        <f t="shared" si="9"/>
        <v>X</v>
      </c>
      <c r="AM33" s="79" t="str">
        <f t="shared" si="10"/>
        <v>X</v>
      </c>
      <c r="AN33" s="79" t="str">
        <f t="shared" si="12"/>
        <v>X</v>
      </c>
      <c r="AO33" s="79" t="str">
        <f t="shared" si="11"/>
        <v>X</v>
      </c>
    </row>
    <row r="34" spans="3:41" x14ac:dyDescent="0.25">
      <c r="C34" s="26">
        <v>29</v>
      </c>
      <c r="D34" s="78"/>
      <c r="E34" s="83"/>
      <c r="F34" s="84"/>
      <c r="G34" s="85"/>
      <c r="H34" s="85"/>
      <c r="I34" s="85"/>
      <c r="J34" s="78"/>
      <c r="K34" s="81">
        <f t="shared" si="2"/>
        <v>76</v>
      </c>
      <c r="L34" s="81">
        <f t="shared" si="3"/>
        <v>76</v>
      </c>
      <c r="M34" s="81" t="str">
        <f t="shared" si="4"/>
        <v>X</v>
      </c>
      <c r="Y34" s="79">
        <v>31</v>
      </c>
      <c r="Z34" s="79">
        <f>'GASTOS PERSONAL DEL PROYECTO'!F39</f>
        <v>0</v>
      </c>
      <c r="AA34" s="80" t="str">
        <f t="shared" si="0"/>
        <v>0</v>
      </c>
      <c r="AB34" s="79">
        <f>'GASTOS PERSONAL DEL PROYECTO'!G39</f>
        <v>0</v>
      </c>
      <c r="AC34" s="79">
        <f>'GASTOS PERSONAL DEL PROYECTO'!H39</f>
        <v>0</v>
      </c>
      <c r="AD34" s="79">
        <f>'GASTOS PERSONAL DEL PROYECTO'!I39</f>
        <v>0</v>
      </c>
      <c r="AF34" s="80">
        <v>26</v>
      </c>
      <c r="AG34" s="79" t="str">
        <f t="shared" si="14"/>
        <v>X</v>
      </c>
      <c r="AH34" s="79">
        <f t="shared" si="6"/>
        <v>154</v>
      </c>
      <c r="AI34" s="79" t="str">
        <f t="shared" si="7"/>
        <v>X</v>
      </c>
      <c r="AJ34" s="79">
        <f>IF('GASTOS PERSONAL DEL PROYECTO'!F30="",0,'GASTOS PERSONAL DEL PROYECTO'!I30)</f>
        <v>0</v>
      </c>
      <c r="AK34" s="79" t="str">
        <f t="shared" si="8"/>
        <v>X</v>
      </c>
      <c r="AL34" s="79" t="str">
        <f t="shared" si="9"/>
        <v>X</v>
      </c>
      <c r="AM34" s="79" t="str">
        <f t="shared" si="10"/>
        <v>X</v>
      </c>
      <c r="AN34" s="79" t="str">
        <f t="shared" si="12"/>
        <v>X</v>
      </c>
      <c r="AO34" s="79" t="str">
        <f t="shared" si="11"/>
        <v>X</v>
      </c>
    </row>
    <row r="35" spans="3:41" x14ac:dyDescent="0.25">
      <c r="C35" s="26">
        <v>30</v>
      </c>
      <c r="D35" s="78"/>
      <c r="E35" s="83"/>
      <c r="F35" s="84"/>
      <c r="G35" s="85"/>
      <c r="H35" s="85"/>
      <c r="I35" s="85"/>
      <c r="J35" s="78"/>
      <c r="K35" s="81">
        <f t="shared" si="2"/>
        <v>76</v>
      </c>
      <c r="L35" s="81">
        <f t="shared" si="3"/>
        <v>76</v>
      </c>
      <c r="M35" s="81" t="str">
        <f t="shared" si="4"/>
        <v>X</v>
      </c>
      <c r="Y35" s="79">
        <v>32</v>
      </c>
      <c r="Z35" s="79">
        <f>'GASTOS PERSONAL DEL PROYECTO'!F40</f>
        <v>0</v>
      </c>
      <c r="AA35" s="80" t="str">
        <f t="shared" si="0"/>
        <v>0</v>
      </c>
      <c r="AB35" s="79">
        <f>'GASTOS PERSONAL DEL PROYECTO'!G40</f>
        <v>0</v>
      </c>
      <c r="AC35" s="79">
        <f>'GASTOS PERSONAL DEL PROYECTO'!H40</f>
        <v>0</v>
      </c>
      <c r="AD35" s="79">
        <f>'GASTOS PERSONAL DEL PROYECTO'!I40</f>
        <v>0</v>
      </c>
      <c r="AF35" s="80">
        <v>27</v>
      </c>
      <c r="AG35" s="79" t="str">
        <f t="shared" si="14"/>
        <v>X</v>
      </c>
      <c r="AH35" s="79">
        <f t="shared" si="6"/>
        <v>154</v>
      </c>
      <c r="AI35" s="79" t="str">
        <f t="shared" si="7"/>
        <v>X</v>
      </c>
      <c r="AJ35" s="79">
        <f>IF('GASTOS PERSONAL DEL PROYECTO'!F31="",0,'GASTOS PERSONAL DEL PROYECTO'!I31)</f>
        <v>0</v>
      </c>
      <c r="AK35" s="79" t="str">
        <f t="shared" si="8"/>
        <v>X</v>
      </c>
      <c r="AL35" s="79" t="str">
        <f t="shared" si="9"/>
        <v>X</v>
      </c>
      <c r="AM35" s="79" t="str">
        <f t="shared" si="10"/>
        <v>X</v>
      </c>
      <c r="AN35" s="79" t="str">
        <f t="shared" si="12"/>
        <v>X</v>
      </c>
      <c r="AO35" s="79" t="str">
        <f t="shared" si="11"/>
        <v>X</v>
      </c>
    </row>
    <row r="36" spans="3:41" x14ac:dyDescent="0.25">
      <c r="C36" s="26">
        <v>31</v>
      </c>
      <c r="D36" s="78"/>
      <c r="E36" s="83"/>
      <c r="F36" s="84"/>
      <c r="G36" s="85"/>
      <c r="H36" s="85"/>
      <c r="I36" s="85"/>
      <c r="J36" s="78"/>
      <c r="K36" s="81">
        <f t="shared" si="2"/>
        <v>76</v>
      </c>
      <c r="L36" s="81">
        <f t="shared" si="3"/>
        <v>76</v>
      </c>
      <c r="M36" s="81" t="str">
        <f t="shared" si="4"/>
        <v>X</v>
      </c>
      <c r="Y36" s="79">
        <v>33</v>
      </c>
      <c r="Z36" s="79">
        <f>'GASTOS PERSONAL DEL PROYECTO'!F41</f>
        <v>0</v>
      </c>
      <c r="AA36" s="80" t="str">
        <f t="shared" si="0"/>
        <v>0</v>
      </c>
      <c r="AB36" s="79">
        <f>'GASTOS PERSONAL DEL PROYECTO'!G41</f>
        <v>0</v>
      </c>
      <c r="AC36" s="79">
        <f>'GASTOS PERSONAL DEL PROYECTO'!H41</f>
        <v>0</v>
      </c>
      <c r="AD36" s="79">
        <f>'GASTOS PERSONAL DEL PROYECTO'!I41</f>
        <v>0</v>
      </c>
      <c r="AF36" s="80">
        <v>28</v>
      </c>
      <c r="AG36" s="79" t="str">
        <f t="shared" si="14"/>
        <v>X</v>
      </c>
      <c r="AH36" s="79">
        <f t="shared" si="6"/>
        <v>154</v>
      </c>
      <c r="AI36" s="79" t="str">
        <f t="shared" si="7"/>
        <v>X</v>
      </c>
      <c r="AJ36" s="79">
        <f>IF('GASTOS PERSONAL DEL PROYECTO'!F32="",0,'GASTOS PERSONAL DEL PROYECTO'!I32)</f>
        <v>0</v>
      </c>
      <c r="AK36" s="79" t="str">
        <f t="shared" si="8"/>
        <v>X</v>
      </c>
      <c r="AL36" s="79" t="str">
        <f t="shared" si="9"/>
        <v>X</v>
      </c>
      <c r="AM36" s="79" t="str">
        <f t="shared" si="10"/>
        <v>X</v>
      </c>
      <c r="AN36" s="79" t="str">
        <f t="shared" si="12"/>
        <v>X</v>
      </c>
      <c r="AO36" s="79" t="str">
        <f t="shared" si="11"/>
        <v>X</v>
      </c>
    </row>
    <row r="37" spans="3:41" x14ac:dyDescent="0.25">
      <c r="C37" s="26">
        <v>32</v>
      </c>
      <c r="D37" s="78"/>
      <c r="E37" s="83"/>
      <c r="F37" s="84"/>
      <c r="G37" s="85"/>
      <c r="H37" s="85"/>
      <c r="I37" s="85"/>
      <c r="J37" s="78"/>
      <c r="K37" s="81">
        <f t="shared" si="2"/>
        <v>76</v>
      </c>
      <c r="L37" s="81">
        <f t="shared" si="3"/>
        <v>76</v>
      </c>
      <c r="M37" s="81" t="str">
        <f t="shared" si="4"/>
        <v>X</v>
      </c>
      <c r="Y37" s="79">
        <v>34</v>
      </c>
      <c r="Z37" s="79">
        <f>'GASTOS PERSONAL DEL PROYECTO'!F42</f>
        <v>0</v>
      </c>
      <c r="AA37" s="80" t="str">
        <f t="shared" si="0"/>
        <v>0</v>
      </c>
      <c r="AB37" s="79">
        <f>'GASTOS PERSONAL DEL PROYECTO'!G42</f>
        <v>0</v>
      </c>
      <c r="AC37" s="79">
        <f>'GASTOS PERSONAL DEL PROYECTO'!H42</f>
        <v>0</v>
      </c>
      <c r="AD37" s="79">
        <f>'GASTOS PERSONAL DEL PROYECTO'!I42</f>
        <v>0</v>
      </c>
      <c r="AF37" s="80">
        <v>29</v>
      </c>
      <c r="AG37" s="79" t="str">
        <f t="shared" si="14"/>
        <v>X</v>
      </c>
      <c r="AH37" s="79">
        <f t="shared" si="6"/>
        <v>154</v>
      </c>
      <c r="AI37" s="79" t="str">
        <f t="shared" si="7"/>
        <v>X</v>
      </c>
      <c r="AJ37" s="79">
        <f>IF('GASTOS PERSONAL DEL PROYECTO'!F33="",0,'GASTOS PERSONAL DEL PROYECTO'!I33)</f>
        <v>0</v>
      </c>
      <c r="AK37" s="79" t="str">
        <f t="shared" si="8"/>
        <v>X</v>
      </c>
      <c r="AL37" s="79" t="str">
        <f t="shared" si="9"/>
        <v>X</v>
      </c>
      <c r="AM37" s="79" t="str">
        <f t="shared" si="10"/>
        <v>X</v>
      </c>
      <c r="AN37" s="79" t="str">
        <f t="shared" si="12"/>
        <v>X</v>
      </c>
      <c r="AO37" s="79" t="str">
        <f t="shared" si="11"/>
        <v>X</v>
      </c>
    </row>
    <row r="38" spans="3:41" x14ac:dyDescent="0.25">
      <c r="C38" s="26">
        <v>33</v>
      </c>
      <c r="D38" s="78"/>
      <c r="E38" s="83"/>
      <c r="F38" s="84"/>
      <c r="G38" s="85"/>
      <c r="H38" s="85"/>
      <c r="I38" s="85"/>
      <c r="J38" s="78"/>
      <c r="K38" s="81">
        <f t="shared" si="2"/>
        <v>76</v>
      </c>
      <c r="L38" s="81">
        <f t="shared" si="3"/>
        <v>76</v>
      </c>
      <c r="M38" s="81" t="str">
        <f t="shared" si="4"/>
        <v>X</v>
      </c>
      <c r="Y38" s="79">
        <v>35</v>
      </c>
      <c r="Z38" s="79">
        <f>'GASTOS PERSONAL DEL PROYECTO'!F43</f>
        <v>0</v>
      </c>
      <c r="AA38" s="80" t="str">
        <f t="shared" si="0"/>
        <v>0</v>
      </c>
      <c r="AB38" s="79">
        <f>'GASTOS PERSONAL DEL PROYECTO'!G43</f>
        <v>0</v>
      </c>
      <c r="AC38" s="79">
        <f>'GASTOS PERSONAL DEL PROYECTO'!H43</f>
        <v>0</v>
      </c>
      <c r="AD38" s="79">
        <f>'GASTOS PERSONAL DEL PROYECTO'!I43</f>
        <v>0</v>
      </c>
      <c r="AF38" s="80">
        <v>30</v>
      </c>
      <c r="AG38" s="79" t="str">
        <f t="shared" si="14"/>
        <v>X</v>
      </c>
      <c r="AH38" s="79">
        <f t="shared" si="6"/>
        <v>154</v>
      </c>
      <c r="AI38" s="79" t="str">
        <f t="shared" si="7"/>
        <v>X</v>
      </c>
      <c r="AJ38" s="79">
        <f>IF('GASTOS PERSONAL DEL PROYECTO'!F34="",0,'GASTOS PERSONAL DEL PROYECTO'!I34)</f>
        <v>0</v>
      </c>
      <c r="AK38" s="79" t="str">
        <f t="shared" si="8"/>
        <v>X</v>
      </c>
      <c r="AL38" s="79" t="str">
        <f t="shared" si="9"/>
        <v>X</v>
      </c>
      <c r="AM38" s="79" t="str">
        <f t="shared" si="10"/>
        <v>X</v>
      </c>
      <c r="AN38" s="79" t="str">
        <f t="shared" si="12"/>
        <v>X</v>
      </c>
      <c r="AO38" s="79" t="str">
        <f t="shared" si="11"/>
        <v>X</v>
      </c>
    </row>
    <row r="39" spans="3:41" x14ac:dyDescent="0.25">
      <c r="C39" s="26">
        <v>34</v>
      </c>
      <c r="D39" s="78"/>
      <c r="E39" s="83"/>
      <c r="F39" s="84"/>
      <c r="G39" s="85"/>
      <c r="H39" s="85"/>
      <c r="I39" s="85"/>
      <c r="J39" s="78"/>
      <c r="K39" s="81">
        <f t="shared" si="2"/>
        <v>76</v>
      </c>
      <c r="L39" s="81">
        <f t="shared" si="3"/>
        <v>76</v>
      </c>
      <c r="M39" s="81" t="str">
        <f t="shared" si="4"/>
        <v>X</v>
      </c>
      <c r="Y39" s="79">
        <v>36</v>
      </c>
      <c r="Z39" s="79">
        <f>'GASTOS PERSONAL DEL PROYECTO'!F44</f>
        <v>0</v>
      </c>
      <c r="AA39" s="80" t="str">
        <f t="shared" si="0"/>
        <v>0</v>
      </c>
      <c r="AB39" s="79">
        <f>'GASTOS PERSONAL DEL PROYECTO'!G44</f>
        <v>0</v>
      </c>
      <c r="AC39" s="79">
        <f>'GASTOS PERSONAL DEL PROYECTO'!H44</f>
        <v>0</v>
      </c>
      <c r="AD39" s="79">
        <f>'GASTOS PERSONAL DEL PROYECTO'!I44</f>
        <v>0</v>
      </c>
      <c r="AF39" s="80">
        <v>31</v>
      </c>
      <c r="AG39" s="79" t="str">
        <f t="shared" si="14"/>
        <v>X</v>
      </c>
      <c r="AH39" s="79">
        <f t="shared" si="6"/>
        <v>154</v>
      </c>
      <c r="AI39" s="79" t="str">
        <f t="shared" si="7"/>
        <v>X</v>
      </c>
      <c r="AJ39" s="79">
        <f>IF('GASTOS PERSONAL DEL PROYECTO'!F35="",0,'GASTOS PERSONAL DEL PROYECTO'!I35)</f>
        <v>0</v>
      </c>
      <c r="AK39" s="79" t="str">
        <f t="shared" si="8"/>
        <v>X</v>
      </c>
      <c r="AL39" s="79" t="str">
        <f t="shared" si="9"/>
        <v>X</v>
      </c>
      <c r="AM39" s="79" t="str">
        <f t="shared" si="10"/>
        <v>X</v>
      </c>
      <c r="AN39" s="79" t="str">
        <f t="shared" si="12"/>
        <v>X</v>
      </c>
      <c r="AO39" s="79" t="str">
        <f t="shared" si="11"/>
        <v>X</v>
      </c>
    </row>
    <row r="40" spans="3:41" x14ac:dyDescent="0.25">
      <c r="C40" s="26">
        <v>35</v>
      </c>
      <c r="D40" s="78"/>
      <c r="E40" s="83"/>
      <c r="F40" s="84"/>
      <c r="G40" s="85"/>
      <c r="H40" s="85"/>
      <c r="I40" s="85"/>
      <c r="J40" s="78"/>
      <c r="K40" s="81">
        <f t="shared" si="2"/>
        <v>76</v>
      </c>
      <c r="L40" s="81">
        <f t="shared" si="3"/>
        <v>76</v>
      </c>
      <c r="M40" s="81" t="str">
        <f t="shared" si="4"/>
        <v>X</v>
      </c>
      <c r="Y40" s="79">
        <v>37</v>
      </c>
      <c r="Z40" s="79">
        <f>'GASTOS PERSONAL DEL PROYECTO'!F45</f>
        <v>0</v>
      </c>
      <c r="AA40" s="80" t="str">
        <f t="shared" si="0"/>
        <v>0</v>
      </c>
      <c r="AB40" s="79">
        <f>'GASTOS PERSONAL DEL PROYECTO'!G45</f>
        <v>0</v>
      </c>
      <c r="AC40" s="79">
        <f>'GASTOS PERSONAL DEL PROYECTO'!H45</f>
        <v>0</v>
      </c>
      <c r="AD40" s="79">
        <f>'GASTOS PERSONAL DEL PROYECTO'!I45</f>
        <v>0</v>
      </c>
      <c r="AF40" s="80">
        <v>32</v>
      </c>
      <c r="AG40" s="79" t="str">
        <f t="shared" si="14"/>
        <v>X</v>
      </c>
      <c r="AH40" s="79">
        <f t="shared" si="6"/>
        <v>154</v>
      </c>
      <c r="AI40" s="79" t="str">
        <f t="shared" si="7"/>
        <v>X</v>
      </c>
      <c r="AJ40" s="79">
        <f>IF('GASTOS PERSONAL DEL PROYECTO'!F36="",0,'GASTOS PERSONAL DEL PROYECTO'!I36)</f>
        <v>0</v>
      </c>
      <c r="AK40" s="79" t="str">
        <f t="shared" si="8"/>
        <v>X</v>
      </c>
      <c r="AL40" s="79" t="str">
        <f t="shared" si="9"/>
        <v>X</v>
      </c>
      <c r="AM40" s="79" t="str">
        <f t="shared" si="10"/>
        <v>X</v>
      </c>
      <c r="AN40" s="79" t="str">
        <f t="shared" si="12"/>
        <v>X</v>
      </c>
      <c r="AO40" s="79" t="str">
        <f t="shared" si="11"/>
        <v>X</v>
      </c>
    </row>
    <row r="41" spans="3:41" x14ac:dyDescent="0.25">
      <c r="C41" s="26">
        <v>36</v>
      </c>
      <c r="D41" s="78"/>
      <c r="E41" s="83"/>
      <c r="F41" s="84"/>
      <c r="G41" s="85"/>
      <c r="H41" s="85"/>
      <c r="I41" s="85"/>
      <c r="J41" s="78"/>
      <c r="K41" s="81">
        <f t="shared" si="2"/>
        <v>76</v>
      </c>
      <c r="L41" s="81">
        <f t="shared" si="3"/>
        <v>76</v>
      </c>
      <c r="M41" s="81" t="str">
        <f t="shared" si="4"/>
        <v>X</v>
      </c>
      <c r="Y41" s="79">
        <v>38</v>
      </c>
      <c r="Z41" s="79">
        <f>'GASTOS PERSONAL DEL PROYECTO'!F46</f>
        <v>0</v>
      </c>
      <c r="AA41" s="80" t="str">
        <f t="shared" si="0"/>
        <v>0</v>
      </c>
      <c r="AB41" s="79">
        <f>'GASTOS PERSONAL DEL PROYECTO'!G46</f>
        <v>0</v>
      </c>
      <c r="AC41" s="79">
        <f>'GASTOS PERSONAL DEL PROYECTO'!H46</f>
        <v>0</v>
      </c>
      <c r="AD41" s="79">
        <f>'GASTOS PERSONAL DEL PROYECTO'!I46</f>
        <v>0</v>
      </c>
      <c r="AF41" s="80">
        <v>33</v>
      </c>
      <c r="AG41" s="79" t="str">
        <f t="shared" si="14"/>
        <v>X</v>
      </c>
      <c r="AH41" s="79">
        <f t="shared" ref="AH41:AH72" si="15">COUNTIF($AG$9:$AG$162,"&lt;="&amp;AG41)</f>
        <v>154</v>
      </c>
      <c r="AI41" s="79" t="str">
        <f t="shared" ref="AI41:AI72" si="16">AG41</f>
        <v>X</v>
      </c>
      <c r="AJ41" s="79">
        <f>IF('GASTOS PERSONAL DEL PROYECTO'!F37="",0,'GASTOS PERSONAL DEL PROYECTO'!I37)</f>
        <v>0</v>
      </c>
      <c r="AK41" s="79" t="str">
        <f t="shared" si="8"/>
        <v>X</v>
      </c>
      <c r="AL41" s="79" t="str">
        <f t="shared" si="9"/>
        <v>X</v>
      </c>
      <c r="AM41" s="79" t="str">
        <f t="shared" si="10"/>
        <v>X</v>
      </c>
      <c r="AN41" s="79" t="str">
        <f t="shared" si="12"/>
        <v>X</v>
      </c>
      <c r="AO41" s="79" t="str">
        <f t="shared" si="11"/>
        <v>X</v>
      </c>
    </row>
    <row r="42" spans="3:41" x14ac:dyDescent="0.25">
      <c r="C42" s="26">
        <v>37</v>
      </c>
      <c r="D42" s="78"/>
      <c r="E42" s="83"/>
      <c r="F42" s="84"/>
      <c r="G42" s="85"/>
      <c r="H42" s="85"/>
      <c r="I42" s="85"/>
      <c r="J42" s="78"/>
      <c r="K42" s="81">
        <f t="shared" si="2"/>
        <v>76</v>
      </c>
      <c r="L42" s="81">
        <f t="shared" si="3"/>
        <v>76</v>
      </c>
      <c r="M42" s="81" t="str">
        <f t="shared" si="4"/>
        <v>X</v>
      </c>
      <c r="Y42" s="79">
        <v>39</v>
      </c>
      <c r="Z42" s="79">
        <f>'GASTOS PERSONAL DEL PROYECTO'!F47</f>
        <v>0</v>
      </c>
      <c r="AA42" s="80" t="str">
        <f t="shared" si="0"/>
        <v>0</v>
      </c>
      <c r="AB42" s="79">
        <f>'GASTOS PERSONAL DEL PROYECTO'!G47</f>
        <v>0</v>
      </c>
      <c r="AC42" s="79">
        <f>'GASTOS PERSONAL DEL PROYECTO'!H47</f>
        <v>0</v>
      </c>
      <c r="AD42" s="79">
        <f>'GASTOS PERSONAL DEL PROYECTO'!I47</f>
        <v>0</v>
      </c>
      <c r="AF42" s="80">
        <v>34</v>
      </c>
      <c r="AG42" s="79" t="str">
        <f t="shared" si="14"/>
        <v>X</v>
      </c>
      <c r="AH42" s="79">
        <f t="shared" si="15"/>
        <v>154</v>
      </c>
      <c r="AI42" s="79" t="str">
        <f t="shared" si="16"/>
        <v>X</v>
      </c>
      <c r="AJ42" s="79">
        <f>IF('GASTOS PERSONAL DEL PROYECTO'!F38="",0,'GASTOS PERSONAL DEL PROYECTO'!I38)</f>
        <v>0</v>
      </c>
      <c r="AK42" s="79" t="str">
        <f t="shared" si="8"/>
        <v>X</v>
      </c>
      <c r="AL42" s="79" t="str">
        <f t="shared" si="9"/>
        <v>X</v>
      </c>
      <c r="AM42" s="79" t="str">
        <f t="shared" si="10"/>
        <v>X</v>
      </c>
      <c r="AN42" s="79" t="str">
        <f t="shared" si="12"/>
        <v>X</v>
      </c>
      <c r="AO42" s="79" t="str">
        <f t="shared" si="11"/>
        <v>X</v>
      </c>
    </row>
    <row r="43" spans="3:41" x14ac:dyDescent="0.25">
      <c r="C43" s="26">
        <v>38</v>
      </c>
      <c r="D43" s="78"/>
      <c r="E43" s="83"/>
      <c r="F43" s="84"/>
      <c r="G43" s="85"/>
      <c r="H43" s="85"/>
      <c r="I43" s="85"/>
      <c r="J43" s="78"/>
      <c r="K43" s="81">
        <f t="shared" si="2"/>
        <v>76</v>
      </c>
      <c r="L43" s="81">
        <f t="shared" si="3"/>
        <v>76</v>
      </c>
      <c r="M43" s="81" t="str">
        <f t="shared" si="4"/>
        <v>X</v>
      </c>
      <c r="Y43" s="79">
        <v>40</v>
      </c>
      <c r="Z43" s="79">
        <f>'GASTOS PERSONAL DEL PROYECTO'!F48</f>
        <v>0</v>
      </c>
      <c r="AA43" s="80" t="str">
        <f t="shared" si="0"/>
        <v>0</v>
      </c>
      <c r="AB43" s="79">
        <f>'GASTOS PERSONAL DEL PROYECTO'!G48</f>
        <v>0</v>
      </c>
      <c r="AC43" s="79">
        <f>'GASTOS PERSONAL DEL PROYECTO'!H48</f>
        <v>0</v>
      </c>
      <c r="AD43" s="79">
        <f>'GASTOS PERSONAL DEL PROYECTO'!I48</f>
        <v>0</v>
      </c>
      <c r="AF43" s="80">
        <v>35</v>
      </c>
      <c r="AG43" s="79" t="str">
        <f t="shared" si="14"/>
        <v>X</v>
      </c>
      <c r="AH43" s="79">
        <f t="shared" si="15"/>
        <v>154</v>
      </c>
      <c r="AI43" s="79" t="str">
        <f t="shared" si="16"/>
        <v>X</v>
      </c>
      <c r="AJ43" s="79">
        <f>IF('GASTOS PERSONAL DEL PROYECTO'!F39="",0,'GASTOS PERSONAL DEL PROYECTO'!I39)</f>
        <v>0</v>
      </c>
      <c r="AK43" s="79" t="str">
        <f t="shared" si="8"/>
        <v>X</v>
      </c>
      <c r="AL43" s="79" t="str">
        <f t="shared" si="9"/>
        <v>X</v>
      </c>
      <c r="AM43" s="79" t="str">
        <f t="shared" si="10"/>
        <v>X</v>
      </c>
      <c r="AN43" s="79" t="str">
        <f t="shared" si="12"/>
        <v>X</v>
      </c>
      <c r="AO43" s="79" t="str">
        <f t="shared" si="11"/>
        <v>X</v>
      </c>
    </row>
    <row r="44" spans="3:41" x14ac:dyDescent="0.25">
      <c r="C44" s="26">
        <v>39</v>
      </c>
      <c r="D44" s="78"/>
      <c r="E44" s="83"/>
      <c r="F44" s="84"/>
      <c r="G44" s="85"/>
      <c r="H44" s="85"/>
      <c r="I44" s="85"/>
      <c r="J44" s="78"/>
      <c r="K44" s="81">
        <f t="shared" si="2"/>
        <v>76</v>
      </c>
      <c r="L44" s="81">
        <f t="shared" si="3"/>
        <v>76</v>
      </c>
      <c r="M44" s="81" t="str">
        <f t="shared" si="4"/>
        <v>X</v>
      </c>
      <c r="Y44" s="79">
        <v>41</v>
      </c>
      <c r="Z44" s="79">
        <f>'GASTOS PERSONAL DEL PROYECTO'!F49</f>
        <v>0</v>
      </c>
      <c r="AA44" s="80" t="str">
        <f t="shared" si="0"/>
        <v>0</v>
      </c>
      <c r="AB44" s="79">
        <f>'GASTOS PERSONAL DEL PROYECTO'!G49</f>
        <v>0</v>
      </c>
      <c r="AC44" s="79">
        <f>'GASTOS PERSONAL DEL PROYECTO'!H49</f>
        <v>0</v>
      </c>
      <c r="AD44" s="79">
        <f>'GASTOS PERSONAL DEL PROYECTO'!I49</f>
        <v>0</v>
      </c>
      <c r="AF44" s="80">
        <v>36</v>
      </c>
      <c r="AG44" s="79" t="str">
        <f t="shared" si="14"/>
        <v>X</v>
      </c>
      <c r="AH44" s="79">
        <f t="shared" si="15"/>
        <v>154</v>
      </c>
      <c r="AI44" s="79" t="str">
        <f t="shared" si="16"/>
        <v>X</v>
      </c>
      <c r="AJ44" s="79">
        <f>IF('GASTOS PERSONAL DEL PROYECTO'!F40="",0,'GASTOS PERSONAL DEL PROYECTO'!I40)</f>
        <v>0</v>
      </c>
      <c r="AK44" s="79" t="str">
        <f t="shared" si="8"/>
        <v>X</v>
      </c>
      <c r="AL44" s="79" t="str">
        <f t="shared" si="9"/>
        <v>X</v>
      </c>
      <c r="AM44" s="79" t="str">
        <f t="shared" si="10"/>
        <v>X</v>
      </c>
      <c r="AN44" s="79" t="str">
        <f t="shared" si="12"/>
        <v>X</v>
      </c>
      <c r="AO44" s="79" t="str">
        <f t="shared" si="11"/>
        <v>X</v>
      </c>
    </row>
    <row r="45" spans="3:41" x14ac:dyDescent="0.25">
      <c r="C45" s="26">
        <v>40</v>
      </c>
      <c r="D45" s="78"/>
      <c r="E45" s="83"/>
      <c r="F45" s="84"/>
      <c r="G45" s="85"/>
      <c r="H45" s="85"/>
      <c r="I45" s="85"/>
      <c r="J45" s="78"/>
      <c r="K45" s="81">
        <f t="shared" si="2"/>
        <v>76</v>
      </c>
      <c r="L45" s="81">
        <f t="shared" si="3"/>
        <v>76</v>
      </c>
      <c r="M45" s="81" t="str">
        <f t="shared" si="4"/>
        <v>X</v>
      </c>
      <c r="Y45" s="79">
        <v>42</v>
      </c>
      <c r="Z45" s="79">
        <f>'GASTOS PERSONAL DEL PROYECTO'!F50</f>
        <v>0</v>
      </c>
      <c r="AA45" s="80" t="str">
        <f t="shared" si="0"/>
        <v>0</v>
      </c>
      <c r="AB45" s="79">
        <f>'GASTOS PERSONAL DEL PROYECTO'!G50</f>
        <v>0</v>
      </c>
      <c r="AC45" s="79">
        <f>'GASTOS PERSONAL DEL PROYECTO'!H50</f>
        <v>0</v>
      </c>
      <c r="AD45" s="79">
        <f>'GASTOS PERSONAL DEL PROYECTO'!I50</f>
        <v>0</v>
      </c>
      <c r="AF45" s="80">
        <v>37</v>
      </c>
      <c r="AG45" s="79" t="str">
        <f t="shared" si="14"/>
        <v>X</v>
      </c>
      <c r="AH45" s="79">
        <f t="shared" si="15"/>
        <v>154</v>
      </c>
      <c r="AI45" s="79" t="str">
        <f t="shared" si="16"/>
        <v>X</v>
      </c>
      <c r="AJ45" s="79">
        <f>IF('GASTOS PERSONAL DEL PROYECTO'!F41="",0,'GASTOS PERSONAL DEL PROYECTO'!I41)</f>
        <v>0</v>
      </c>
      <c r="AK45" s="79" t="str">
        <f t="shared" si="8"/>
        <v>X</v>
      </c>
      <c r="AL45" s="79" t="str">
        <f t="shared" si="9"/>
        <v>X</v>
      </c>
      <c r="AM45" s="79" t="str">
        <f t="shared" si="10"/>
        <v>X</v>
      </c>
      <c r="AN45" s="79" t="str">
        <f t="shared" si="12"/>
        <v>X</v>
      </c>
      <c r="AO45" s="79" t="str">
        <f t="shared" si="11"/>
        <v>X</v>
      </c>
    </row>
    <row r="46" spans="3:41" x14ac:dyDescent="0.25">
      <c r="C46" s="26">
        <v>41</v>
      </c>
      <c r="D46" s="78"/>
      <c r="E46" s="83"/>
      <c r="F46" s="84"/>
      <c r="G46" s="85"/>
      <c r="H46" s="85"/>
      <c r="I46" s="85"/>
      <c r="J46" s="78"/>
      <c r="K46" s="81">
        <f t="shared" si="2"/>
        <v>76</v>
      </c>
      <c r="L46" s="81">
        <f t="shared" si="3"/>
        <v>76</v>
      </c>
      <c r="M46" s="81" t="str">
        <f t="shared" si="4"/>
        <v>X</v>
      </c>
      <c r="Y46" s="79">
        <v>43</v>
      </c>
      <c r="Z46" s="79">
        <f>'GASTOS PERSONAL DEL PROYECTO'!F51</f>
        <v>0</v>
      </c>
      <c r="AA46" s="80" t="str">
        <f t="shared" si="0"/>
        <v>0</v>
      </c>
      <c r="AB46" s="79">
        <f>'GASTOS PERSONAL DEL PROYECTO'!G51</f>
        <v>0</v>
      </c>
      <c r="AC46" s="79">
        <f>'GASTOS PERSONAL DEL PROYECTO'!H51</f>
        <v>0</v>
      </c>
      <c r="AD46" s="79">
        <f>'GASTOS PERSONAL DEL PROYECTO'!I51</f>
        <v>0</v>
      </c>
      <c r="AF46" s="80">
        <v>38</v>
      </c>
      <c r="AG46" s="79" t="str">
        <f t="shared" si="14"/>
        <v>X</v>
      </c>
      <c r="AH46" s="79">
        <f t="shared" si="15"/>
        <v>154</v>
      </c>
      <c r="AI46" s="79" t="str">
        <f t="shared" si="16"/>
        <v>X</v>
      </c>
      <c r="AJ46" s="79">
        <f>IF('GASTOS PERSONAL DEL PROYECTO'!F42="",0,'GASTOS PERSONAL DEL PROYECTO'!I42)</f>
        <v>0</v>
      </c>
      <c r="AK46" s="79" t="str">
        <f t="shared" si="8"/>
        <v>X</v>
      </c>
      <c r="AL46" s="79" t="str">
        <f t="shared" si="9"/>
        <v>X</v>
      </c>
      <c r="AM46" s="79" t="str">
        <f t="shared" si="10"/>
        <v>X</v>
      </c>
      <c r="AN46" s="79" t="str">
        <f t="shared" si="12"/>
        <v>X</v>
      </c>
      <c r="AO46" s="79" t="str">
        <f t="shared" si="11"/>
        <v>X</v>
      </c>
    </row>
    <row r="47" spans="3:41" x14ac:dyDescent="0.25">
      <c r="C47" s="26">
        <v>42</v>
      </c>
      <c r="D47" s="78"/>
      <c r="E47" s="83"/>
      <c r="F47" s="84"/>
      <c r="G47" s="85"/>
      <c r="H47" s="85"/>
      <c r="I47" s="85"/>
      <c r="J47" s="78"/>
      <c r="K47" s="81">
        <f t="shared" si="2"/>
        <v>76</v>
      </c>
      <c r="L47" s="81">
        <f t="shared" si="3"/>
        <v>76</v>
      </c>
      <c r="M47" s="81" t="str">
        <f t="shared" si="4"/>
        <v>X</v>
      </c>
      <c r="Y47" s="79">
        <v>44</v>
      </c>
      <c r="Z47" s="79">
        <f>'GASTOS PERSONAL DEL PROYECTO'!F52</f>
        <v>0</v>
      </c>
      <c r="AA47" s="80" t="str">
        <f t="shared" si="0"/>
        <v>0</v>
      </c>
      <c r="AB47" s="79">
        <f>'GASTOS PERSONAL DEL PROYECTO'!G52</f>
        <v>0</v>
      </c>
      <c r="AC47" s="79">
        <f>'GASTOS PERSONAL DEL PROYECTO'!H52</f>
        <v>0</v>
      </c>
      <c r="AD47" s="79">
        <f>'GASTOS PERSONAL DEL PROYECTO'!I52</f>
        <v>0</v>
      </c>
      <c r="AF47" s="80">
        <v>39</v>
      </c>
      <c r="AG47" s="79" t="str">
        <f t="shared" si="14"/>
        <v>X</v>
      </c>
      <c r="AH47" s="79">
        <f t="shared" si="15"/>
        <v>154</v>
      </c>
      <c r="AI47" s="79" t="str">
        <f t="shared" si="16"/>
        <v>X</v>
      </c>
      <c r="AJ47" s="79">
        <f>IF('GASTOS PERSONAL DEL PROYECTO'!F43="",0,'GASTOS PERSONAL DEL PROYECTO'!I43)</f>
        <v>0</v>
      </c>
      <c r="AK47" s="79" t="str">
        <f t="shared" si="8"/>
        <v>X</v>
      </c>
      <c r="AL47" s="79" t="str">
        <f t="shared" si="9"/>
        <v>X</v>
      </c>
      <c r="AM47" s="79" t="str">
        <f t="shared" si="10"/>
        <v>X</v>
      </c>
      <c r="AN47" s="79" t="str">
        <f t="shared" si="12"/>
        <v>X</v>
      </c>
      <c r="AO47" s="79" t="str">
        <f t="shared" si="11"/>
        <v>X</v>
      </c>
    </row>
    <row r="48" spans="3:41" x14ac:dyDescent="0.25">
      <c r="C48" s="26">
        <v>43</v>
      </c>
      <c r="D48" s="78"/>
      <c r="E48" s="83"/>
      <c r="F48" s="84"/>
      <c r="G48" s="85"/>
      <c r="H48" s="85"/>
      <c r="I48" s="85"/>
      <c r="J48" s="78"/>
      <c r="K48" s="81">
        <f t="shared" si="2"/>
        <v>76</v>
      </c>
      <c r="L48" s="81">
        <f t="shared" si="3"/>
        <v>76</v>
      </c>
      <c r="M48" s="81" t="str">
        <f t="shared" si="4"/>
        <v>X</v>
      </c>
      <c r="Y48" s="79">
        <v>45</v>
      </c>
      <c r="Z48" s="79">
        <f>'GASTOS PERSONAL DEL PROYECTO'!F53</f>
        <v>0</v>
      </c>
      <c r="AA48" s="80" t="str">
        <f t="shared" si="0"/>
        <v>0</v>
      </c>
      <c r="AB48" s="79">
        <f>'GASTOS PERSONAL DEL PROYECTO'!G53</f>
        <v>0</v>
      </c>
      <c r="AC48" s="79">
        <f>'GASTOS PERSONAL DEL PROYECTO'!H53</f>
        <v>0</v>
      </c>
      <c r="AD48" s="79">
        <f>'GASTOS PERSONAL DEL PROYECTO'!I53</f>
        <v>0</v>
      </c>
      <c r="AF48" s="80">
        <v>40</v>
      </c>
      <c r="AG48" s="79" t="str">
        <f t="shared" si="14"/>
        <v>X</v>
      </c>
      <c r="AH48" s="79">
        <f t="shared" si="15"/>
        <v>154</v>
      </c>
      <c r="AI48" s="79" t="str">
        <f t="shared" si="16"/>
        <v>X</v>
      </c>
      <c r="AJ48" s="79">
        <f>IF('GASTOS PERSONAL DEL PROYECTO'!F44="",0,'GASTOS PERSONAL DEL PROYECTO'!I44)</f>
        <v>0</v>
      </c>
      <c r="AK48" s="79" t="str">
        <f t="shared" si="8"/>
        <v>X</v>
      </c>
      <c r="AL48" s="79" t="str">
        <f t="shared" si="9"/>
        <v>X</v>
      </c>
      <c r="AM48" s="79" t="str">
        <f t="shared" si="10"/>
        <v>X</v>
      </c>
      <c r="AN48" s="79" t="str">
        <f t="shared" si="12"/>
        <v>X</v>
      </c>
      <c r="AO48" s="79" t="str">
        <f t="shared" si="11"/>
        <v>X</v>
      </c>
    </row>
    <row r="49" spans="3:41" x14ac:dyDescent="0.25">
      <c r="C49" s="26">
        <v>44</v>
      </c>
      <c r="D49" s="78"/>
      <c r="E49" s="83"/>
      <c r="F49" s="84"/>
      <c r="G49" s="85"/>
      <c r="H49" s="85"/>
      <c r="I49" s="85"/>
      <c r="J49" s="78"/>
      <c r="K49" s="81">
        <f t="shared" si="2"/>
        <v>76</v>
      </c>
      <c r="L49" s="81">
        <f t="shared" si="3"/>
        <v>76</v>
      </c>
      <c r="M49" s="81" t="str">
        <f t="shared" si="4"/>
        <v>X</v>
      </c>
      <c r="Y49" s="79">
        <v>46</v>
      </c>
      <c r="Z49" s="79">
        <f>'GASTOS PERSONAL DEL PROYECTO'!F54</f>
        <v>0</v>
      </c>
      <c r="AA49" s="80" t="str">
        <f t="shared" si="0"/>
        <v>0</v>
      </c>
      <c r="AB49" s="79">
        <f>'GASTOS PERSONAL DEL PROYECTO'!G54</f>
        <v>0</v>
      </c>
      <c r="AC49" s="79">
        <f>'GASTOS PERSONAL DEL PROYECTO'!H54</f>
        <v>0</v>
      </c>
      <c r="AD49" s="79">
        <f>'GASTOS PERSONAL DEL PROYECTO'!I54</f>
        <v>0</v>
      </c>
      <c r="AF49" s="80">
        <v>41</v>
      </c>
      <c r="AG49" s="79" t="str">
        <f t="shared" si="14"/>
        <v>X</v>
      </c>
      <c r="AH49" s="79">
        <f t="shared" si="15"/>
        <v>154</v>
      </c>
      <c r="AI49" s="79" t="str">
        <f t="shared" si="16"/>
        <v>X</v>
      </c>
      <c r="AJ49" s="79">
        <f>IF('GASTOS PERSONAL DEL PROYECTO'!F45="",0,'GASTOS PERSONAL DEL PROYECTO'!I45)</f>
        <v>0</v>
      </c>
      <c r="AK49" s="79" t="str">
        <f t="shared" si="8"/>
        <v>X</v>
      </c>
      <c r="AL49" s="79" t="str">
        <f t="shared" si="9"/>
        <v>X</v>
      </c>
      <c r="AM49" s="79" t="str">
        <f t="shared" si="10"/>
        <v>X</v>
      </c>
      <c r="AN49" s="79" t="str">
        <f t="shared" si="12"/>
        <v>X</v>
      </c>
      <c r="AO49" s="79" t="str">
        <f t="shared" si="11"/>
        <v>X</v>
      </c>
    </row>
    <row r="50" spans="3:41" x14ac:dyDescent="0.25">
      <c r="C50" s="26">
        <v>45</v>
      </c>
      <c r="D50" s="78"/>
      <c r="E50" s="83"/>
      <c r="F50" s="84"/>
      <c r="G50" s="85"/>
      <c r="H50" s="85"/>
      <c r="I50" s="85"/>
      <c r="J50" s="78"/>
      <c r="K50" s="81">
        <f t="shared" si="2"/>
        <v>76</v>
      </c>
      <c r="L50" s="81">
        <f t="shared" si="3"/>
        <v>76</v>
      </c>
      <c r="M50" s="81" t="str">
        <f t="shared" si="4"/>
        <v>X</v>
      </c>
      <c r="Y50" s="79">
        <v>47</v>
      </c>
      <c r="Z50" s="79">
        <f>'GASTOS PERSONAL DEL PROYECTO'!F55</f>
        <v>0</v>
      </c>
      <c r="AA50" s="80" t="str">
        <f t="shared" si="0"/>
        <v>0</v>
      </c>
      <c r="AB50" s="79">
        <f>'GASTOS PERSONAL DEL PROYECTO'!G55</f>
        <v>0</v>
      </c>
      <c r="AC50" s="79">
        <f>'GASTOS PERSONAL DEL PROYECTO'!H55</f>
        <v>0</v>
      </c>
      <c r="AD50" s="79">
        <f>'GASTOS PERSONAL DEL PROYECTO'!I55</f>
        <v>0</v>
      </c>
      <c r="AF50" s="80">
        <v>42</v>
      </c>
      <c r="AG50" s="79" t="str">
        <f t="shared" si="14"/>
        <v>X</v>
      </c>
      <c r="AH50" s="79">
        <f t="shared" si="15"/>
        <v>154</v>
      </c>
      <c r="AI50" s="79" t="str">
        <f t="shared" si="16"/>
        <v>X</v>
      </c>
      <c r="AJ50" s="79">
        <f>IF('GASTOS PERSONAL DEL PROYECTO'!F46="",0,'GASTOS PERSONAL DEL PROYECTO'!I46)</f>
        <v>0</v>
      </c>
      <c r="AK50" s="79" t="str">
        <f t="shared" si="8"/>
        <v>X</v>
      </c>
      <c r="AL50" s="79" t="str">
        <f t="shared" si="9"/>
        <v>X</v>
      </c>
      <c r="AM50" s="79" t="str">
        <f t="shared" si="10"/>
        <v>X</v>
      </c>
      <c r="AN50" s="79" t="str">
        <f t="shared" si="12"/>
        <v>X</v>
      </c>
      <c r="AO50" s="79" t="str">
        <f t="shared" si="11"/>
        <v>X</v>
      </c>
    </row>
    <row r="51" spans="3:41" x14ac:dyDescent="0.25">
      <c r="C51" s="26">
        <v>46</v>
      </c>
      <c r="D51" s="78"/>
      <c r="E51" s="83"/>
      <c r="F51" s="84"/>
      <c r="G51" s="85"/>
      <c r="H51" s="85"/>
      <c r="I51" s="85"/>
      <c r="J51" s="78"/>
      <c r="K51" s="81">
        <f t="shared" si="2"/>
        <v>76</v>
      </c>
      <c r="L51" s="81">
        <f t="shared" si="3"/>
        <v>76</v>
      </c>
      <c r="M51" s="81" t="str">
        <f t="shared" si="4"/>
        <v>X</v>
      </c>
      <c r="Y51" s="79">
        <v>48</v>
      </c>
      <c r="Z51" s="79">
        <f>'GASTOS PERSONAL DEL PROYECTO'!F56</f>
        <v>0</v>
      </c>
      <c r="AA51" s="80" t="str">
        <f t="shared" si="0"/>
        <v>0</v>
      </c>
      <c r="AB51" s="79">
        <f>'GASTOS PERSONAL DEL PROYECTO'!G56</f>
        <v>0</v>
      </c>
      <c r="AC51" s="79">
        <f>'GASTOS PERSONAL DEL PROYECTO'!H56</f>
        <v>0</v>
      </c>
      <c r="AD51" s="79">
        <f>'GASTOS PERSONAL DEL PROYECTO'!I56</f>
        <v>0</v>
      </c>
      <c r="AF51" s="80">
        <v>43</v>
      </c>
      <c r="AG51" s="79" t="str">
        <f t="shared" si="14"/>
        <v>X</v>
      </c>
      <c r="AH51" s="79">
        <f t="shared" si="15"/>
        <v>154</v>
      </c>
      <c r="AI51" s="79" t="str">
        <f t="shared" si="16"/>
        <v>X</v>
      </c>
      <c r="AJ51" s="79">
        <f>IF('GASTOS PERSONAL DEL PROYECTO'!F47="",0,'GASTOS PERSONAL DEL PROYECTO'!I47)</f>
        <v>0</v>
      </c>
      <c r="AK51" s="79" t="str">
        <f t="shared" si="8"/>
        <v>X</v>
      </c>
      <c r="AL51" s="79" t="str">
        <f t="shared" si="9"/>
        <v>X</v>
      </c>
      <c r="AM51" s="79" t="str">
        <f t="shared" si="10"/>
        <v>X</v>
      </c>
      <c r="AN51" s="79" t="str">
        <f t="shared" si="12"/>
        <v>X</v>
      </c>
      <c r="AO51" s="79" t="str">
        <f t="shared" si="11"/>
        <v>X</v>
      </c>
    </row>
    <row r="52" spans="3:41" x14ac:dyDescent="0.25">
      <c r="C52" s="26">
        <v>47</v>
      </c>
      <c r="D52" s="78"/>
      <c r="E52" s="83"/>
      <c r="F52" s="84"/>
      <c r="G52" s="85"/>
      <c r="H52" s="85"/>
      <c r="I52" s="85"/>
      <c r="J52" s="78"/>
      <c r="K52" s="81">
        <f t="shared" si="2"/>
        <v>76</v>
      </c>
      <c r="L52" s="81">
        <f t="shared" si="3"/>
        <v>76</v>
      </c>
      <c r="M52" s="81" t="str">
        <f t="shared" si="4"/>
        <v>X</v>
      </c>
      <c r="Y52" s="79">
        <v>49</v>
      </c>
      <c r="Z52" s="79">
        <f>'GASTOS PERSONAL DEL PROYECTO'!F57</f>
        <v>0</v>
      </c>
      <c r="AA52" s="80" t="str">
        <f t="shared" si="0"/>
        <v>0</v>
      </c>
      <c r="AB52" s="79">
        <f>'GASTOS PERSONAL DEL PROYECTO'!G57</f>
        <v>0</v>
      </c>
      <c r="AC52" s="79">
        <f>'GASTOS PERSONAL DEL PROYECTO'!H57</f>
        <v>0</v>
      </c>
      <c r="AD52" s="79">
        <f>'GASTOS PERSONAL DEL PROYECTO'!I57</f>
        <v>0</v>
      </c>
      <c r="AF52" s="80">
        <v>44</v>
      </c>
      <c r="AG52" s="79" t="str">
        <f t="shared" si="14"/>
        <v>X</v>
      </c>
      <c r="AH52" s="79">
        <f t="shared" si="15"/>
        <v>154</v>
      </c>
      <c r="AI52" s="79" t="str">
        <f t="shared" si="16"/>
        <v>X</v>
      </c>
      <c r="AJ52" s="79">
        <f>IF('GASTOS PERSONAL DEL PROYECTO'!F48="",0,'GASTOS PERSONAL DEL PROYECTO'!I48)</f>
        <v>0</v>
      </c>
      <c r="AK52" s="79" t="str">
        <f t="shared" si="8"/>
        <v>X</v>
      </c>
      <c r="AL52" s="79" t="str">
        <f t="shared" si="9"/>
        <v>X</v>
      </c>
      <c r="AM52" s="79" t="str">
        <f t="shared" si="10"/>
        <v>X</v>
      </c>
      <c r="AN52" s="79" t="str">
        <f t="shared" si="12"/>
        <v>X</v>
      </c>
      <c r="AO52" s="79" t="str">
        <f t="shared" si="11"/>
        <v>X</v>
      </c>
    </row>
    <row r="53" spans="3:41" x14ac:dyDescent="0.25">
      <c r="C53" s="26">
        <v>48</v>
      </c>
      <c r="D53" s="78"/>
      <c r="E53" s="83"/>
      <c r="F53" s="84"/>
      <c r="G53" s="85"/>
      <c r="H53" s="85"/>
      <c r="I53" s="85"/>
      <c r="J53" s="78"/>
      <c r="K53" s="81">
        <f t="shared" si="2"/>
        <v>76</v>
      </c>
      <c r="L53" s="81">
        <f t="shared" si="3"/>
        <v>76</v>
      </c>
      <c r="M53" s="81" t="str">
        <f t="shared" si="4"/>
        <v>X</v>
      </c>
      <c r="Y53" s="79">
        <v>50</v>
      </c>
      <c r="Z53" s="79">
        <f>'GASTOS PERSONAL DEL PROYECTO'!F58</f>
        <v>0</v>
      </c>
      <c r="AA53" s="80" t="str">
        <f t="shared" si="0"/>
        <v>0</v>
      </c>
      <c r="AB53" s="79">
        <f>'GASTOS PERSONAL DEL PROYECTO'!G58</f>
        <v>0</v>
      </c>
      <c r="AC53" s="79">
        <f>'GASTOS PERSONAL DEL PROYECTO'!H58</f>
        <v>0</v>
      </c>
      <c r="AD53" s="79">
        <f>'GASTOS PERSONAL DEL PROYECTO'!I58</f>
        <v>0</v>
      </c>
      <c r="AF53" s="80">
        <v>45</v>
      </c>
      <c r="AG53" s="79" t="str">
        <f t="shared" si="14"/>
        <v>X</v>
      </c>
      <c r="AH53" s="79">
        <f t="shared" si="15"/>
        <v>154</v>
      </c>
      <c r="AI53" s="79" t="str">
        <f t="shared" si="16"/>
        <v>X</v>
      </c>
      <c r="AJ53" s="79">
        <f>IF('GASTOS PERSONAL DEL PROYECTO'!F49="",0,'GASTOS PERSONAL DEL PROYECTO'!I49)</f>
        <v>0</v>
      </c>
      <c r="AK53" s="79" t="str">
        <f t="shared" si="8"/>
        <v>X</v>
      </c>
      <c r="AL53" s="79" t="str">
        <f t="shared" si="9"/>
        <v>X</v>
      </c>
      <c r="AM53" s="79" t="str">
        <f t="shared" si="10"/>
        <v>X</v>
      </c>
      <c r="AN53" s="79" t="str">
        <f t="shared" si="12"/>
        <v>X</v>
      </c>
      <c r="AO53" s="79" t="str">
        <f t="shared" si="11"/>
        <v>X</v>
      </c>
    </row>
    <row r="54" spans="3:41" x14ac:dyDescent="0.25">
      <c r="C54" s="26">
        <v>49</v>
      </c>
      <c r="D54" s="78"/>
      <c r="E54" s="83"/>
      <c r="F54" s="84"/>
      <c r="G54" s="85"/>
      <c r="H54" s="85"/>
      <c r="I54" s="85"/>
      <c r="J54" s="78"/>
      <c r="K54" s="81">
        <f t="shared" si="2"/>
        <v>76</v>
      </c>
      <c r="L54" s="81">
        <f t="shared" si="3"/>
        <v>76</v>
      </c>
      <c r="M54" s="81" t="str">
        <f t="shared" si="4"/>
        <v>X</v>
      </c>
      <c r="Y54" s="79">
        <v>51</v>
      </c>
      <c r="Z54" s="79">
        <f>'GASTOS PERSONAL DEL PROYECTO'!F59</f>
        <v>0</v>
      </c>
      <c r="AA54" s="80" t="str">
        <f t="shared" si="0"/>
        <v>0</v>
      </c>
      <c r="AB54" s="79">
        <f>'GASTOS PERSONAL DEL PROYECTO'!G59</f>
        <v>0</v>
      </c>
      <c r="AC54" s="79">
        <f>'GASTOS PERSONAL DEL PROYECTO'!H59</f>
        <v>0</v>
      </c>
      <c r="AD54" s="79">
        <f>'GASTOS PERSONAL DEL PROYECTO'!I59</f>
        <v>0</v>
      </c>
      <c r="AF54" s="80">
        <v>46</v>
      </c>
      <c r="AG54" s="79" t="str">
        <f t="shared" ref="AG54:AG85" si="17">IF(Z45=0,"X",CONCATENATE(RIGHT(VALUE(Z45),2)," ",AB45))</f>
        <v>X</v>
      </c>
      <c r="AH54" s="79">
        <f t="shared" si="15"/>
        <v>154</v>
      </c>
      <c r="AI54" s="79" t="str">
        <f t="shared" si="16"/>
        <v>X</v>
      </c>
      <c r="AJ54" s="79">
        <f>IF('GASTOS PERSONAL DEL PROYECTO'!F50="",0,'GASTOS PERSONAL DEL PROYECTO'!I50)</f>
        <v>0</v>
      </c>
      <c r="AK54" s="79" t="str">
        <f t="shared" si="8"/>
        <v>X</v>
      </c>
      <c r="AL54" s="79" t="str">
        <f t="shared" si="9"/>
        <v>X</v>
      </c>
      <c r="AM54" s="79" t="str">
        <f t="shared" si="10"/>
        <v>X</v>
      </c>
      <c r="AN54" s="79" t="str">
        <f t="shared" si="12"/>
        <v>X</v>
      </c>
      <c r="AO54" s="79" t="str">
        <f t="shared" si="11"/>
        <v>X</v>
      </c>
    </row>
    <row r="55" spans="3:41" x14ac:dyDescent="0.25">
      <c r="C55" s="26">
        <v>50</v>
      </c>
      <c r="D55" s="78"/>
      <c r="E55" s="83"/>
      <c r="F55" s="84"/>
      <c r="G55" s="85"/>
      <c r="H55" s="85"/>
      <c r="I55" s="85"/>
      <c r="J55" s="78"/>
      <c r="K55" s="81">
        <f t="shared" si="2"/>
        <v>76</v>
      </c>
      <c r="L55" s="81">
        <f t="shared" si="3"/>
        <v>76</v>
      </c>
      <c r="M55" s="81" t="str">
        <f t="shared" si="4"/>
        <v>X</v>
      </c>
      <c r="Y55" s="79">
        <v>52</v>
      </c>
      <c r="Z55" s="79">
        <f>'GASTOS PERSONAL DEL PROYECTO'!F60</f>
        <v>0</v>
      </c>
      <c r="AA55" s="80" t="str">
        <f t="shared" si="0"/>
        <v>0</v>
      </c>
      <c r="AB55" s="79">
        <f>'GASTOS PERSONAL DEL PROYECTO'!G60</f>
        <v>0</v>
      </c>
      <c r="AC55" s="79">
        <f>'GASTOS PERSONAL DEL PROYECTO'!H60</f>
        <v>0</v>
      </c>
      <c r="AD55" s="79">
        <f>'GASTOS PERSONAL DEL PROYECTO'!I60</f>
        <v>0</v>
      </c>
      <c r="AF55" s="80">
        <v>47</v>
      </c>
      <c r="AG55" s="79" t="str">
        <f t="shared" si="17"/>
        <v>X</v>
      </c>
      <c r="AH55" s="79">
        <f t="shared" si="15"/>
        <v>154</v>
      </c>
      <c r="AI55" s="79" t="str">
        <f t="shared" si="16"/>
        <v>X</v>
      </c>
      <c r="AJ55" s="79">
        <f>IF('GASTOS PERSONAL DEL PROYECTO'!F51="",0,'GASTOS PERSONAL DEL PROYECTO'!I51)</f>
        <v>0</v>
      </c>
      <c r="AK55" s="79" t="str">
        <f t="shared" si="8"/>
        <v>X</v>
      </c>
      <c r="AL55" s="79" t="str">
        <f t="shared" si="9"/>
        <v>X</v>
      </c>
      <c r="AM55" s="79" t="str">
        <f t="shared" si="10"/>
        <v>X</v>
      </c>
      <c r="AN55" s="79" t="str">
        <f t="shared" si="12"/>
        <v>X</v>
      </c>
      <c r="AO55" s="79" t="str">
        <f t="shared" si="11"/>
        <v>X</v>
      </c>
    </row>
    <row r="56" spans="3:41" x14ac:dyDescent="0.25">
      <c r="C56" s="26">
        <v>51</v>
      </c>
      <c r="D56" s="78"/>
      <c r="E56" s="83"/>
      <c r="F56" s="84"/>
      <c r="G56" s="85"/>
      <c r="H56" s="85"/>
      <c r="I56" s="85"/>
      <c r="J56" s="78"/>
      <c r="K56" s="81">
        <f t="shared" si="2"/>
        <v>76</v>
      </c>
      <c r="L56" s="81">
        <f t="shared" si="3"/>
        <v>76</v>
      </c>
      <c r="M56" s="81" t="str">
        <f t="shared" si="4"/>
        <v>X</v>
      </c>
      <c r="Y56" s="79">
        <v>53</v>
      </c>
      <c r="Z56" s="79">
        <f>'GASTOS PERSONAL DEL PROYECTO'!F61</f>
        <v>0</v>
      </c>
      <c r="AA56" s="80" t="str">
        <f t="shared" si="0"/>
        <v>0</v>
      </c>
      <c r="AB56" s="79">
        <f>'GASTOS PERSONAL DEL PROYECTO'!G61</f>
        <v>0</v>
      </c>
      <c r="AC56" s="79">
        <f>'GASTOS PERSONAL DEL PROYECTO'!H61</f>
        <v>0</v>
      </c>
      <c r="AD56" s="79">
        <f>'GASTOS PERSONAL DEL PROYECTO'!I61</f>
        <v>0</v>
      </c>
      <c r="AF56" s="80">
        <v>48</v>
      </c>
      <c r="AG56" s="79" t="str">
        <f t="shared" si="17"/>
        <v>X</v>
      </c>
      <c r="AH56" s="79">
        <f t="shared" si="15"/>
        <v>154</v>
      </c>
      <c r="AI56" s="79" t="str">
        <f t="shared" si="16"/>
        <v>X</v>
      </c>
      <c r="AJ56" s="79">
        <f>IF('GASTOS PERSONAL DEL PROYECTO'!F52="",0,'GASTOS PERSONAL DEL PROYECTO'!I52)</f>
        <v>0</v>
      </c>
      <c r="AK56" s="79" t="str">
        <f t="shared" si="8"/>
        <v>X</v>
      </c>
      <c r="AL56" s="79" t="str">
        <f t="shared" si="9"/>
        <v>X</v>
      </c>
      <c r="AM56" s="79" t="str">
        <f t="shared" si="10"/>
        <v>X</v>
      </c>
      <c r="AN56" s="79" t="str">
        <f t="shared" si="12"/>
        <v>X</v>
      </c>
      <c r="AO56" s="79" t="str">
        <f t="shared" si="11"/>
        <v>X</v>
      </c>
    </row>
    <row r="57" spans="3:41" x14ac:dyDescent="0.25">
      <c r="C57" s="26">
        <v>52</v>
      </c>
      <c r="D57" s="78"/>
      <c r="E57" s="83"/>
      <c r="F57" s="84"/>
      <c r="G57" s="85"/>
      <c r="H57" s="85"/>
      <c r="I57" s="85"/>
      <c r="J57" s="78"/>
      <c r="K57" s="81">
        <f t="shared" si="2"/>
        <v>76</v>
      </c>
      <c r="L57" s="81">
        <f t="shared" si="3"/>
        <v>76</v>
      </c>
      <c r="M57" s="81" t="str">
        <f t="shared" si="4"/>
        <v>X</v>
      </c>
      <c r="Y57" s="79">
        <v>54</v>
      </c>
      <c r="Z57" s="79">
        <f>'GASTOS PERSONAL DEL PROYECTO'!F62</f>
        <v>0</v>
      </c>
      <c r="AA57" s="80" t="str">
        <f t="shared" si="0"/>
        <v>0</v>
      </c>
      <c r="AB57" s="79">
        <f>'GASTOS PERSONAL DEL PROYECTO'!G62</f>
        <v>0</v>
      </c>
      <c r="AC57" s="79">
        <f>'GASTOS PERSONAL DEL PROYECTO'!H62</f>
        <v>0</v>
      </c>
      <c r="AD57" s="79">
        <f>'GASTOS PERSONAL DEL PROYECTO'!I62</f>
        <v>0</v>
      </c>
      <c r="AF57" s="80">
        <v>49</v>
      </c>
      <c r="AG57" s="79" t="str">
        <f t="shared" si="17"/>
        <v>X</v>
      </c>
      <c r="AH57" s="79">
        <f t="shared" si="15"/>
        <v>154</v>
      </c>
      <c r="AI57" s="79" t="str">
        <f t="shared" si="16"/>
        <v>X</v>
      </c>
      <c r="AJ57" s="79">
        <f>IF('GASTOS PERSONAL DEL PROYECTO'!F53="",0,'GASTOS PERSONAL DEL PROYECTO'!I53)</f>
        <v>0</v>
      </c>
      <c r="AK57" s="79" t="str">
        <f t="shared" si="8"/>
        <v>X</v>
      </c>
      <c r="AL57" s="79" t="str">
        <f t="shared" si="9"/>
        <v>X</v>
      </c>
      <c r="AM57" s="79" t="str">
        <f t="shared" si="10"/>
        <v>X</v>
      </c>
      <c r="AN57" s="79" t="str">
        <f t="shared" si="12"/>
        <v>X</v>
      </c>
      <c r="AO57" s="79" t="str">
        <f t="shared" si="11"/>
        <v>X</v>
      </c>
    </row>
    <row r="58" spans="3:41" x14ac:dyDescent="0.25">
      <c r="C58" s="26">
        <v>53</v>
      </c>
      <c r="D58" s="78"/>
      <c r="E58" s="83"/>
      <c r="F58" s="84"/>
      <c r="G58" s="85"/>
      <c r="H58" s="85"/>
      <c r="I58" s="85"/>
      <c r="J58" s="78"/>
      <c r="K58" s="81">
        <f t="shared" si="2"/>
        <v>76</v>
      </c>
      <c r="L58" s="81">
        <f t="shared" si="3"/>
        <v>76</v>
      </c>
      <c r="M58" s="81" t="str">
        <f t="shared" si="4"/>
        <v>X</v>
      </c>
      <c r="Y58" s="79">
        <v>55</v>
      </c>
      <c r="Z58" s="79">
        <f>'GASTOS PERSONAL DEL PROYECTO'!F63</f>
        <v>0</v>
      </c>
      <c r="AA58" s="80" t="str">
        <f t="shared" si="0"/>
        <v>0</v>
      </c>
      <c r="AB58" s="79">
        <f>'GASTOS PERSONAL DEL PROYECTO'!G63</f>
        <v>0</v>
      </c>
      <c r="AC58" s="79">
        <f>'GASTOS PERSONAL DEL PROYECTO'!H63</f>
        <v>0</v>
      </c>
      <c r="AD58" s="79">
        <f>'GASTOS PERSONAL DEL PROYECTO'!I63</f>
        <v>0</v>
      </c>
      <c r="AF58" s="80">
        <v>50</v>
      </c>
      <c r="AG58" s="79" t="str">
        <f t="shared" si="17"/>
        <v>X</v>
      </c>
      <c r="AH58" s="79">
        <f t="shared" si="15"/>
        <v>154</v>
      </c>
      <c r="AI58" s="79" t="str">
        <f t="shared" si="16"/>
        <v>X</v>
      </c>
      <c r="AJ58" s="79">
        <f>IF('GASTOS PERSONAL DEL PROYECTO'!F54="",0,'GASTOS PERSONAL DEL PROYECTO'!I54)</f>
        <v>0</v>
      </c>
      <c r="AK58" s="79" t="str">
        <f t="shared" si="8"/>
        <v>X</v>
      </c>
      <c r="AL58" s="79" t="str">
        <f t="shared" si="9"/>
        <v>X</v>
      </c>
      <c r="AM58" s="79" t="str">
        <f t="shared" si="10"/>
        <v>X</v>
      </c>
      <c r="AN58" s="79" t="str">
        <f t="shared" si="12"/>
        <v>X</v>
      </c>
      <c r="AO58" s="79" t="str">
        <f t="shared" si="11"/>
        <v>X</v>
      </c>
    </row>
    <row r="59" spans="3:41" x14ac:dyDescent="0.25">
      <c r="C59" s="26">
        <v>54</v>
      </c>
      <c r="D59" s="78"/>
      <c r="E59" s="83"/>
      <c r="F59" s="84"/>
      <c r="G59" s="85"/>
      <c r="H59" s="85"/>
      <c r="I59" s="85"/>
      <c r="J59" s="78"/>
      <c r="K59" s="81">
        <f t="shared" si="2"/>
        <v>76</v>
      </c>
      <c r="L59" s="81">
        <f t="shared" si="3"/>
        <v>76</v>
      </c>
      <c r="M59" s="81" t="str">
        <f t="shared" si="4"/>
        <v>X</v>
      </c>
      <c r="Y59" s="79">
        <v>56</v>
      </c>
      <c r="Z59" s="79">
        <f>'GASTOS PERSONAL DEL PROYECTO'!F64</f>
        <v>0</v>
      </c>
      <c r="AA59" s="80" t="str">
        <f t="shared" si="0"/>
        <v>0</v>
      </c>
      <c r="AB59" s="79">
        <f>'GASTOS PERSONAL DEL PROYECTO'!G64</f>
        <v>0</v>
      </c>
      <c r="AC59" s="79">
        <f>'GASTOS PERSONAL DEL PROYECTO'!H64</f>
        <v>0</v>
      </c>
      <c r="AD59" s="79">
        <f>'GASTOS PERSONAL DEL PROYECTO'!I64</f>
        <v>0</v>
      </c>
      <c r="AF59" s="80">
        <v>51</v>
      </c>
      <c r="AG59" s="79" t="str">
        <f t="shared" si="17"/>
        <v>X</v>
      </c>
      <c r="AH59" s="79">
        <f t="shared" si="15"/>
        <v>154</v>
      </c>
      <c r="AI59" s="79" t="str">
        <f t="shared" si="16"/>
        <v>X</v>
      </c>
      <c r="AJ59" s="79">
        <f>IF('GASTOS PERSONAL DEL PROYECTO'!F55="",0,'GASTOS PERSONAL DEL PROYECTO'!I55)</f>
        <v>0</v>
      </c>
      <c r="AK59" s="79" t="str">
        <f t="shared" si="8"/>
        <v>X</v>
      </c>
      <c r="AL59" s="79" t="str">
        <f t="shared" si="9"/>
        <v>X</v>
      </c>
      <c r="AM59" s="79" t="str">
        <f t="shared" si="10"/>
        <v>X</v>
      </c>
      <c r="AN59" s="79" t="str">
        <f t="shared" si="12"/>
        <v>X</v>
      </c>
      <c r="AO59" s="79" t="str">
        <f t="shared" si="11"/>
        <v>X</v>
      </c>
    </row>
    <row r="60" spans="3:41" x14ac:dyDescent="0.25">
      <c r="C60" s="26">
        <v>55</v>
      </c>
      <c r="D60" s="78"/>
      <c r="E60" s="83"/>
      <c r="F60" s="84"/>
      <c r="G60" s="85"/>
      <c r="H60" s="85"/>
      <c r="I60" s="85"/>
      <c r="J60" s="78"/>
      <c r="K60" s="81">
        <f t="shared" si="2"/>
        <v>76</v>
      </c>
      <c r="L60" s="81">
        <f t="shared" si="3"/>
        <v>76</v>
      </c>
      <c r="M60" s="81" t="str">
        <f t="shared" si="4"/>
        <v>X</v>
      </c>
      <c r="Y60" s="79">
        <v>57</v>
      </c>
      <c r="Z60" s="79">
        <f>'GASTOS PERSONAL DEL PROYECTO'!F65</f>
        <v>0</v>
      </c>
      <c r="AA60" s="80" t="str">
        <f t="shared" si="0"/>
        <v>0</v>
      </c>
      <c r="AB60" s="79">
        <f>'GASTOS PERSONAL DEL PROYECTO'!G65</f>
        <v>0</v>
      </c>
      <c r="AC60" s="79">
        <f>'GASTOS PERSONAL DEL PROYECTO'!H65</f>
        <v>0</v>
      </c>
      <c r="AD60" s="79">
        <f>'GASTOS PERSONAL DEL PROYECTO'!I65</f>
        <v>0</v>
      </c>
      <c r="AF60" s="80">
        <v>52</v>
      </c>
      <c r="AG60" s="79" t="str">
        <f t="shared" si="17"/>
        <v>X</v>
      </c>
      <c r="AH60" s="79">
        <f t="shared" si="15"/>
        <v>154</v>
      </c>
      <c r="AI60" s="79" t="str">
        <f t="shared" si="16"/>
        <v>X</v>
      </c>
      <c r="AJ60" s="79">
        <f>IF('GASTOS PERSONAL DEL PROYECTO'!F56="",0,'GASTOS PERSONAL DEL PROYECTO'!I56)</f>
        <v>0</v>
      </c>
      <c r="AK60" s="79" t="str">
        <f t="shared" si="8"/>
        <v>X</v>
      </c>
      <c r="AL60" s="79" t="str">
        <f t="shared" si="9"/>
        <v>X</v>
      </c>
      <c r="AM60" s="79" t="str">
        <f t="shared" si="10"/>
        <v>X</v>
      </c>
      <c r="AN60" s="79" t="str">
        <f t="shared" si="12"/>
        <v>X</v>
      </c>
      <c r="AO60" s="79" t="str">
        <f t="shared" si="11"/>
        <v>X</v>
      </c>
    </row>
    <row r="61" spans="3:41" x14ac:dyDescent="0.25">
      <c r="C61" s="26">
        <v>56</v>
      </c>
      <c r="D61" s="78"/>
      <c r="E61" s="83"/>
      <c r="F61" s="84"/>
      <c r="G61" s="85"/>
      <c r="H61" s="85"/>
      <c r="I61" s="85"/>
      <c r="J61" s="78"/>
      <c r="K61" s="81">
        <f t="shared" si="2"/>
        <v>76</v>
      </c>
      <c r="L61" s="81">
        <f t="shared" si="3"/>
        <v>76</v>
      </c>
      <c r="M61" s="81" t="str">
        <f t="shared" si="4"/>
        <v>X</v>
      </c>
      <c r="Y61" s="79">
        <v>58</v>
      </c>
      <c r="Z61" s="79">
        <f>'GASTOS PERSONAL DEL PROYECTO'!F66</f>
        <v>0</v>
      </c>
      <c r="AA61" s="80" t="str">
        <f t="shared" si="0"/>
        <v>0</v>
      </c>
      <c r="AB61" s="79">
        <f>'GASTOS PERSONAL DEL PROYECTO'!G66</f>
        <v>0</v>
      </c>
      <c r="AC61" s="79">
        <f>'GASTOS PERSONAL DEL PROYECTO'!H66</f>
        <v>0</v>
      </c>
      <c r="AD61" s="79">
        <f>'GASTOS PERSONAL DEL PROYECTO'!I66</f>
        <v>0</v>
      </c>
      <c r="AF61" s="80">
        <v>53</v>
      </c>
      <c r="AG61" s="79" t="str">
        <f t="shared" si="17"/>
        <v>X</v>
      </c>
      <c r="AH61" s="79">
        <f t="shared" si="15"/>
        <v>154</v>
      </c>
      <c r="AI61" s="79" t="str">
        <f t="shared" si="16"/>
        <v>X</v>
      </c>
      <c r="AJ61" s="79">
        <f>IF('GASTOS PERSONAL DEL PROYECTO'!F57="",0,'GASTOS PERSONAL DEL PROYECTO'!I57)</f>
        <v>0</v>
      </c>
      <c r="AK61" s="79" t="str">
        <f t="shared" si="8"/>
        <v>X</v>
      </c>
      <c r="AL61" s="79" t="str">
        <f t="shared" si="9"/>
        <v>X</v>
      </c>
      <c r="AM61" s="79" t="str">
        <f t="shared" si="10"/>
        <v>X</v>
      </c>
      <c r="AN61" s="79" t="str">
        <f t="shared" si="12"/>
        <v>X</v>
      </c>
      <c r="AO61" s="79" t="str">
        <f t="shared" si="11"/>
        <v>X</v>
      </c>
    </row>
    <row r="62" spans="3:41" x14ac:dyDescent="0.25">
      <c r="C62" s="26">
        <v>57</v>
      </c>
      <c r="D62" s="78"/>
      <c r="E62" s="83"/>
      <c r="F62" s="84"/>
      <c r="G62" s="85"/>
      <c r="H62" s="85"/>
      <c r="I62" s="85"/>
      <c r="J62" s="78"/>
      <c r="K62" s="81">
        <f t="shared" si="2"/>
        <v>76</v>
      </c>
      <c r="L62" s="81">
        <f t="shared" si="3"/>
        <v>76</v>
      </c>
      <c r="M62" s="81" t="str">
        <f t="shared" si="4"/>
        <v>X</v>
      </c>
      <c r="Y62" s="79">
        <v>59</v>
      </c>
      <c r="Z62" s="79">
        <f>'GASTOS PERSONAL DEL PROYECTO'!F67</f>
        <v>0</v>
      </c>
      <c r="AA62" s="80" t="str">
        <f t="shared" si="0"/>
        <v>0</v>
      </c>
      <c r="AB62" s="79">
        <f>'GASTOS PERSONAL DEL PROYECTO'!G67</f>
        <v>0</v>
      </c>
      <c r="AC62" s="79">
        <f>'GASTOS PERSONAL DEL PROYECTO'!H67</f>
        <v>0</v>
      </c>
      <c r="AD62" s="79">
        <f>'GASTOS PERSONAL DEL PROYECTO'!I67</f>
        <v>0</v>
      </c>
      <c r="AF62" s="80">
        <v>54</v>
      </c>
      <c r="AG62" s="79" t="str">
        <f t="shared" si="17"/>
        <v>X</v>
      </c>
      <c r="AH62" s="79">
        <f t="shared" si="15"/>
        <v>154</v>
      </c>
      <c r="AI62" s="79" t="str">
        <f t="shared" si="16"/>
        <v>X</v>
      </c>
      <c r="AJ62" s="79">
        <f>IF('GASTOS PERSONAL DEL PROYECTO'!F58="",0,'GASTOS PERSONAL DEL PROYECTO'!I58)</f>
        <v>0</v>
      </c>
      <c r="AK62" s="79" t="str">
        <f t="shared" si="8"/>
        <v>X</v>
      </c>
      <c r="AL62" s="79" t="str">
        <f t="shared" si="9"/>
        <v>X</v>
      </c>
      <c r="AM62" s="79" t="str">
        <f t="shared" si="10"/>
        <v>X</v>
      </c>
      <c r="AN62" s="79" t="str">
        <f t="shared" si="12"/>
        <v>X</v>
      </c>
      <c r="AO62" s="79" t="str">
        <f t="shared" si="11"/>
        <v>X</v>
      </c>
    </row>
    <row r="63" spans="3:41" x14ac:dyDescent="0.25">
      <c r="C63" s="26">
        <v>58</v>
      </c>
      <c r="D63" s="78"/>
      <c r="E63" s="83"/>
      <c r="F63" s="84"/>
      <c r="G63" s="85"/>
      <c r="H63" s="85"/>
      <c r="I63" s="85"/>
      <c r="J63" s="78"/>
      <c r="K63" s="81">
        <f t="shared" si="2"/>
        <v>76</v>
      </c>
      <c r="L63" s="81">
        <f t="shared" si="3"/>
        <v>76</v>
      </c>
      <c r="M63" s="81" t="str">
        <f t="shared" si="4"/>
        <v>X</v>
      </c>
      <c r="Y63" s="79">
        <v>60</v>
      </c>
      <c r="Z63" s="79">
        <f>'GASTOS PERSONAL DEL PROYECTO'!F68</f>
        <v>0</v>
      </c>
      <c r="AA63" s="80" t="str">
        <f t="shared" si="0"/>
        <v>0</v>
      </c>
      <c r="AB63" s="79">
        <f>'GASTOS PERSONAL DEL PROYECTO'!G68</f>
        <v>0</v>
      </c>
      <c r="AC63" s="79">
        <f>'GASTOS PERSONAL DEL PROYECTO'!H68</f>
        <v>0</v>
      </c>
      <c r="AD63" s="79">
        <f>'GASTOS PERSONAL DEL PROYECTO'!I68</f>
        <v>0</v>
      </c>
      <c r="AF63" s="80">
        <v>55</v>
      </c>
      <c r="AG63" s="79" t="str">
        <f t="shared" si="17"/>
        <v>X</v>
      </c>
      <c r="AH63" s="79">
        <f t="shared" si="15"/>
        <v>154</v>
      </c>
      <c r="AI63" s="79" t="str">
        <f t="shared" si="16"/>
        <v>X</v>
      </c>
      <c r="AJ63" s="79">
        <f>IF('GASTOS PERSONAL DEL PROYECTO'!F59="",0,'GASTOS PERSONAL DEL PROYECTO'!I59)</f>
        <v>0</v>
      </c>
      <c r="AK63" s="79" t="str">
        <f t="shared" si="8"/>
        <v>X</v>
      </c>
      <c r="AL63" s="79" t="str">
        <f t="shared" si="9"/>
        <v>X</v>
      </c>
      <c r="AM63" s="79" t="str">
        <f t="shared" si="10"/>
        <v>X</v>
      </c>
      <c r="AN63" s="79" t="str">
        <f t="shared" si="12"/>
        <v>X</v>
      </c>
      <c r="AO63" s="79" t="str">
        <f t="shared" si="11"/>
        <v>X</v>
      </c>
    </row>
    <row r="64" spans="3:41" x14ac:dyDescent="0.25">
      <c r="C64" s="26">
        <v>59</v>
      </c>
      <c r="D64" s="78"/>
      <c r="E64" s="83"/>
      <c r="F64" s="84"/>
      <c r="G64" s="85"/>
      <c r="H64" s="85"/>
      <c r="I64" s="85"/>
      <c r="J64" s="78"/>
      <c r="K64" s="81">
        <f t="shared" si="2"/>
        <v>76</v>
      </c>
      <c r="L64" s="81">
        <f t="shared" si="3"/>
        <v>76</v>
      </c>
      <c r="M64" s="81" t="str">
        <f t="shared" si="4"/>
        <v>X</v>
      </c>
      <c r="Y64" s="79">
        <v>61</v>
      </c>
      <c r="Z64" s="79">
        <f>'GASTOS PERSONAL DEL PROYECTO'!F69</f>
        <v>0</v>
      </c>
      <c r="AA64" s="80" t="str">
        <f t="shared" si="0"/>
        <v>0</v>
      </c>
      <c r="AB64" s="79">
        <f>'GASTOS PERSONAL DEL PROYECTO'!G69</f>
        <v>0</v>
      </c>
      <c r="AC64" s="79">
        <f>'GASTOS PERSONAL DEL PROYECTO'!H69</f>
        <v>0</v>
      </c>
      <c r="AD64" s="79">
        <f>'GASTOS PERSONAL DEL PROYECTO'!I69</f>
        <v>0</v>
      </c>
      <c r="AF64" s="80">
        <v>56</v>
      </c>
      <c r="AG64" s="79" t="str">
        <f t="shared" si="17"/>
        <v>X</v>
      </c>
      <c r="AH64" s="79">
        <f t="shared" si="15"/>
        <v>154</v>
      </c>
      <c r="AI64" s="79" t="str">
        <f t="shared" si="16"/>
        <v>X</v>
      </c>
      <c r="AJ64" s="79">
        <f>IF('GASTOS PERSONAL DEL PROYECTO'!F60="",0,'GASTOS PERSONAL DEL PROYECTO'!I60)</f>
        <v>0</v>
      </c>
      <c r="AK64" s="79" t="str">
        <f t="shared" si="8"/>
        <v>X</v>
      </c>
      <c r="AL64" s="79" t="str">
        <f t="shared" si="9"/>
        <v>X</v>
      </c>
      <c r="AM64" s="79" t="str">
        <f t="shared" si="10"/>
        <v>X</v>
      </c>
      <c r="AN64" s="79" t="str">
        <f t="shared" si="12"/>
        <v>X</v>
      </c>
      <c r="AO64" s="79" t="str">
        <f t="shared" si="11"/>
        <v>X</v>
      </c>
    </row>
    <row r="65" spans="3:41" x14ac:dyDescent="0.25">
      <c r="C65" s="26">
        <v>60</v>
      </c>
      <c r="D65" s="78"/>
      <c r="E65" s="83"/>
      <c r="F65" s="84"/>
      <c r="G65" s="85"/>
      <c r="H65" s="85"/>
      <c r="I65" s="85"/>
      <c r="J65" s="78"/>
      <c r="K65" s="81">
        <f t="shared" si="2"/>
        <v>76</v>
      </c>
      <c r="L65" s="81">
        <f t="shared" si="3"/>
        <v>76</v>
      </c>
      <c r="M65" s="81" t="str">
        <f t="shared" si="4"/>
        <v>X</v>
      </c>
      <c r="Y65" s="79">
        <v>62</v>
      </c>
      <c r="Z65" s="79">
        <f>'GASTOS PERSONAL DEL PROYECTO'!F70</f>
        <v>0</v>
      </c>
      <c r="AA65" s="80" t="str">
        <f t="shared" si="0"/>
        <v>0</v>
      </c>
      <c r="AB65" s="79">
        <f>'GASTOS PERSONAL DEL PROYECTO'!G70</f>
        <v>0</v>
      </c>
      <c r="AC65" s="79">
        <f>'GASTOS PERSONAL DEL PROYECTO'!H70</f>
        <v>0</v>
      </c>
      <c r="AD65" s="79">
        <f>'GASTOS PERSONAL DEL PROYECTO'!I70</f>
        <v>0</v>
      </c>
      <c r="AF65" s="80">
        <v>57</v>
      </c>
      <c r="AG65" s="79" t="str">
        <f t="shared" si="17"/>
        <v>X</v>
      </c>
      <c r="AH65" s="79">
        <f t="shared" si="15"/>
        <v>154</v>
      </c>
      <c r="AI65" s="79" t="str">
        <f t="shared" si="16"/>
        <v>X</v>
      </c>
      <c r="AJ65" s="79">
        <f>IF('GASTOS PERSONAL DEL PROYECTO'!F61="",0,'GASTOS PERSONAL DEL PROYECTO'!I61)</f>
        <v>0</v>
      </c>
      <c r="AK65" s="79" t="str">
        <f t="shared" si="8"/>
        <v>X</v>
      </c>
      <c r="AL65" s="79" t="str">
        <f t="shared" si="9"/>
        <v>X</v>
      </c>
      <c r="AM65" s="79" t="str">
        <f t="shared" si="10"/>
        <v>X</v>
      </c>
      <c r="AN65" s="79" t="str">
        <f t="shared" si="12"/>
        <v>X</v>
      </c>
      <c r="AO65" s="79" t="str">
        <f t="shared" si="11"/>
        <v>X</v>
      </c>
    </row>
    <row r="66" spans="3:41" x14ac:dyDescent="0.25">
      <c r="C66" s="26">
        <v>61</v>
      </c>
      <c r="D66" s="78"/>
      <c r="E66" s="83"/>
      <c r="F66" s="84"/>
      <c r="G66" s="85"/>
      <c r="H66" s="85"/>
      <c r="I66" s="85"/>
      <c r="J66" s="78"/>
      <c r="K66" s="81">
        <f t="shared" si="2"/>
        <v>76</v>
      </c>
      <c r="L66" s="81">
        <f t="shared" si="3"/>
        <v>76</v>
      </c>
      <c r="M66" s="81" t="str">
        <f t="shared" si="4"/>
        <v>X</v>
      </c>
      <c r="Y66" s="79">
        <v>63</v>
      </c>
      <c r="Z66" s="79">
        <f>'GASTOS PERSONAL DEL PROYECTO'!F71</f>
        <v>0</v>
      </c>
      <c r="AA66" s="80" t="str">
        <f t="shared" si="0"/>
        <v>0</v>
      </c>
      <c r="AB66" s="79">
        <f>'GASTOS PERSONAL DEL PROYECTO'!G71</f>
        <v>0</v>
      </c>
      <c r="AC66" s="79">
        <f>'GASTOS PERSONAL DEL PROYECTO'!H71</f>
        <v>0</v>
      </c>
      <c r="AD66" s="79">
        <f>'GASTOS PERSONAL DEL PROYECTO'!I71</f>
        <v>0</v>
      </c>
      <c r="AF66" s="80">
        <v>58</v>
      </c>
      <c r="AG66" s="79" t="str">
        <f t="shared" si="17"/>
        <v>X</v>
      </c>
      <c r="AH66" s="79">
        <f t="shared" si="15"/>
        <v>154</v>
      </c>
      <c r="AI66" s="79" t="str">
        <f t="shared" si="16"/>
        <v>X</v>
      </c>
      <c r="AJ66" s="79">
        <f>IF('GASTOS PERSONAL DEL PROYECTO'!F62="",0,'GASTOS PERSONAL DEL PROYECTO'!I62)</f>
        <v>0</v>
      </c>
      <c r="AK66" s="79" t="str">
        <f t="shared" si="8"/>
        <v>X</v>
      </c>
      <c r="AL66" s="79" t="str">
        <f t="shared" si="9"/>
        <v>X</v>
      </c>
      <c r="AM66" s="79" t="str">
        <f t="shared" si="10"/>
        <v>X</v>
      </c>
      <c r="AN66" s="79" t="str">
        <f t="shared" si="12"/>
        <v>X</v>
      </c>
      <c r="AO66" s="79" t="str">
        <f t="shared" si="11"/>
        <v>X</v>
      </c>
    </row>
    <row r="67" spans="3:41" x14ac:dyDescent="0.25">
      <c r="C67" s="26">
        <v>62</v>
      </c>
      <c r="D67" s="78"/>
      <c r="E67" s="83"/>
      <c r="F67" s="84"/>
      <c r="G67" s="85"/>
      <c r="H67" s="85"/>
      <c r="I67" s="85"/>
      <c r="J67" s="78"/>
      <c r="K67" s="81">
        <f t="shared" si="2"/>
        <v>76</v>
      </c>
      <c r="L67" s="81">
        <f t="shared" si="3"/>
        <v>76</v>
      </c>
      <c r="M67" s="81" t="str">
        <f t="shared" si="4"/>
        <v>X</v>
      </c>
      <c r="Y67" s="79">
        <v>64</v>
      </c>
      <c r="Z67" s="79">
        <f>'GASTOS PERSONAL DEL PROYECTO'!F72</f>
        <v>0</v>
      </c>
      <c r="AA67" s="80" t="str">
        <f t="shared" si="0"/>
        <v>0</v>
      </c>
      <c r="AB67" s="79">
        <f>'GASTOS PERSONAL DEL PROYECTO'!G72</f>
        <v>0</v>
      </c>
      <c r="AC67" s="79">
        <f>'GASTOS PERSONAL DEL PROYECTO'!H72</f>
        <v>0</v>
      </c>
      <c r="AD67" s="79">
        <f>'GASTOS PERSONAL DEL PROYECTO'!I72</f>
        <v>0</v>
      </c>
      <c r="AF67" s="80">
        <v>59</v>
      </c>
      <c r="AG67" s="79" t="str">
        <f t="shared" si="17"/>
        <v>X</v>
      </c>
      <c r="AH67" s="79">
        <f t="shared" si="15"/>
        <v>154</v>
      </c>
      <c r="AI67" s="79" t="str">
        <f t="shared" si="16"/>
        <v>X</v>
      </c>
      <c r="AJ67" s="79">
        <f>IF('GASTOS PERSONAL DEL PROYECTO'!F63="",0,'GASTOS PERSONAL DEL PROYECTO'!I63)</f>
        <v>0</v>
      </c>
      <c r="AK67" s="79" t="str">
        <f t="shared" si="8"/>
        <v>X</v>
      </c>
      <c r="AL67" s="79" t="str">
        <f t="shared" si="9"/>
        <v>X</v>
      </c>
      <c r="AM67" s="79" t="str">
        <f t="shared" si="10"/>
        <v>X</v>
      </c>
      <c r="AN67" s="79" t="str">
        <f t="shared" si="12"/>
        <v>X</v>
      </c>
      <c r="AO67" s="79" t="str">
        <f t="shared" si="11"/>
        <v>X</v>
      </c>
    </row>
    <row r="68" spans="3:41" x14ac:dyDescent="0.25">
      <c r="C68" s="26">
        <v>63</v>
      </c>
      <c r="D68" s="78"/>
      <c r="E68" s="83"/>
      <c r="F68" s="84"/>
      <c r="G68" s="85"/>
      <c r="H68" s="85"/>
      <c r="I68" s="85"/>
      <c r="J68" s="78"/>
      <c r="K68" s="81">
        <f t="shared" si="2"/>
        <v>76</v>
      </c>
      <c r="L68" s="81">
        <f t="shared" si="3"/>
        <v>76</v>
      </c>
      <c r="M68" s="81" t="str">
        <f t="shared" si="4"/>
        <v>X</v>
      </c>
      <c r="Y68" s="79">
        <v>65</v>
      </c>
      <c r="Z68" s="79">
        <f>'GASTOS PERSONAL DEL PROYECTO'!F73</f>
        <v>0</v>
      </c>
      <c r="AA68" s="80" t="str">
        <f t="shared" si="0"/>
        <v>0</v>
      </c>
      <c r="AB68" s="79">
        <f>'GASTOS PERSONAL DEL PROYECTO'!G73</f>
        <v>0</v>
      </c>
      <c r="AC68" s="79">
        <f>'GASTOS PERSONAL DEL PROYECTO'!H73</f>
        <v>0</v>
      </c>
      <c r="AD68" s="79">
        <f>'GASTOS PERSONAL DEL PROYECTO'!I73</f>
        <v>0</v>
      </c>
      <c r="AF68" s="80">
        <v>60</v>
      </c>
      <c r="AG68" s="79" t="str">
        <f t="shared" si="17"/>
        <v>X</v>
      </c>
      <c r="AH68" s="79">
        <f t="shared" si="15"/>
        <v>154</v>
      </c>
      <c r="AI68" s="79" t="str">
        <f t="shared" si="16"/>
        <v>X</v>
      </c>
      <c r="AJ68" s="79">
        <f>IF('GASTOS PERSONAL DEL PROYECTO'!F64="",0,'GASTOS PERSONAL DEL PROYECTO'!I64)</f>
        <v>0</v>
      </c>
      <c r="AK68" s="79" t="str">
        <f t="shared" si="8"/>
        <v>X</v>
      </c>
      <c r="AL68" s="79" t="str">
        <f t="shared" si="9"/>
        <v>X</v>
      </c>
      <c r="AM68" s="79" t="str">
        <f t="shared" si="10"/>
        <v>X</v>
      </c>
      <c r="AN68" s="79" t="str">
        <f t="shared" si="12"/>
        <v>X</v>
      </c>
      <c r="AO68" s="79" t="str">
        <f t="shared" si="11"/>
        <v>X</v>
      </c>
    </row>
    <row r="69" spans="3:41" x14ac:dyDescent="0.25">
      <c r="C69" s="26">
        <v>64</v>
      </c>
      <c r="D69" s="78"/>
      <c r="E69" s="83"/>
      <c r="F69" s="84"/>
      <c r="G69" s="85"/>
      <c r="H69" s="85"/>
      <c r="I69" s="85"/>
      <c r="J69" s="78"/>
      <c r="K69" s="81">
        <f t="shared" si="2"/>
        <v>76</v>
      </c>
      <c r="L69" s="81">
        <f t="shared" si="3"/>
        <v>76</v>
      </c>
      <c r="M69" s="81" t="str">
        <f t="shared" si="4"/>
        <v>X</v>
      </c>
      <c r="Y69" s="79">
        <v>66</v>
      </c>
      <c r="Z69" s="79">
        <f>'GASTOS PERSONAL DEL PROYECTO'!F74</f>
        <v>0</v>
      </c>
      <c r="AA69" s="80" t="str">
        <f t="shared" ref="AA69:AA132" si="18">RIGHT(Z69,2)</f>
        <v>0</v>
      </c>
      <c r="AB69" s="79">
        <f>'GASTOS PERSONAL DEL PROYECTO'!G74</f>
        <v>0</v>
      </c>
      <c r="AC69" s="79">
        <f>'GASTOS PERSONAL DEL PROYECTO'!H74</f>
        <v>0</v>
      </c>
      <c r="AD69" s="79">
        <f>'GASTOS PERSONAL DEL PROYECTO'!I74</f>
        <v>0</v>
      </c>
      <c r="AF69" s="80">
        <v>61</v>
      </c>
      <c r="AG69" s="79" t="str">
        <f t="shared" si="17"/>
        <v>X</v>
      </c>
      <c r="AH69" s="79">
        <f t="shared" si="15"/>
        <v>154</v>
      </c>
      <c r="AI69" s="79" t="str">
        <f t="shared" si="16"/>
        <v>X</v>
      </c>
      <c r="AJ69" s="79">
        <f>IF('GASTOS PERSONAL DEL PROYECTO'!F65="",0,'GASTOS PERSONAL DEL PROYECTO'!I65)</f>
        <v>0</v>
      </c>
      <c r="AK69" s="79" t="str">
        <f t="shared" si="8"/>
        <v>X</v>
      </c>
      <c r="AL69" s="79" t="str">
        <f t="shared" si="9"/>
        <v>X</v>
      </c>
      <c r="AM69" s="79" t="str">
        <f t="shared" si="10"/>
        <v>X</v>
      </c>
      <c r="AN69" s="79" t="str">
        <f t="shared" si="12"/>
        <v>X</v>
      </c>
      <c r="AO69" s="79" t="str">
        <f t="shared" si="11"/>
        <v>X</v>
      </c>
    </row>
    <row r="70" spans="3:41" x14ac:dyDescent="0.25">
      <c r="C70" s="26">
        <v>65</v>
      </c>
      <c r="D70" s="78"/>
      <c r="E70" s="83"/>
      <c r="F70" s="84"/>
      <c r="G70" s="85"/>
      <c r="H70" s="85"/>
      <c r="I70" s="85"/>
      <c r="J70" s="78"/>
      <c r="K70" s="81">
        <f t="shared" si="2"/>
        <v>76</v>
      </c>
      <c r="L70" s="81">
        <f t="shared" si="3"/>
        <v>76</v>
      </c>
      <c r="M70" s="81" t="str">
        <f t="shared" si="4"/>
        <v>X</v>
      </c>
      <c r="Y70" s="79">
        <v>67</v>
      </c>
      <c r="Z70" s="79">
        <f>'GASTOS PERSONAL DEL PROYECTO'!F75</f>
        <v>0</v>
      </c>
      <c r="AA70" s="80" t="str">
        <f t="shared" si="18"/>
        <v>0</v>
      </c>
      <c r="AB70" s="79">
        <f>'GASTOS PERSONAL DEL PROYECTO'!G75</f>
        <v>0</v>
      </c>
      <c r="AC70" s="79">
        <f>'GASTOS PERSONAL DEL PROYECTO'!H75</f>
        <v>0</v>
      </c>
      <c r="AD70" s="79">
        <f>'GASTOS PERSONAL DEL PROYECTO'!I75</f>
        <v>0</v>
      </c>
      <c r="AF70" s="80">
        <v>62</v>
      </c>
      <c r="AG70" s="79" t="str">
        <f t="shared" si="17"/>
        <v>X</v>
      </c>
      <c r="AH70" s="79">
        <f t="shared" si="15"/>
        <v>154</v>
      </c>
      <c r="AI70" s="79" t="str">
        <f t="shared" si="16"/>
        <v>X</v>
      </c>
      <c r="AJ70" s="79">
        <f>IF('GASTOS PERSONAL DEL PROYECTO'!F66="",0,'GASTOS PERSONAL DEL PROYECTO'!I66)</f>
        <v>0</v>
      </c>
      <c r="AK70" s="79" t="str">
        <f t="shared" si="8"/>
        <v>X</v>
      </c>
      <c r="AL70" s="79" t="str">
        <f t="shared" si="9"/>
        <v>X</v>
      </c>
      <c r="AM70" s="79" t="str">
        <f t="shared" si="10"/>
        <v>X</v>
      </c>
      <c r="AN70" s="79" t="str">
        <f t="shared" si="12"/>
        <v>X</v>
      </c>
      <c r="AO70" s="79" t="str">
        <f t="shared" si="11"/>
        <v>X</v>
      </c>
    </row>
    <row r="71" spans="3:41" x14ac:dyDescent="0.25">
      <c r="C71" s="26">
        <v>66</v>
      </c>
      <c r="D71" s="78"/>
      <c r="E71" s="83"/>
      <c r="F71" s="84"/>
      <c r="G71" s="85"/>
      <c r="H71" s="85"/>
      <c r="I71" s="85"/>
      <c r="J71" s="78"/>
      <c r="K71" s="81">
        <f t="shared" ref="K71:K80" si="19">IF(J71="",76,C71)</f>
        <v>76</v>
      </c>
      <c r="L71" s="81">
        <f t="shared" ref="L71:L80" si="20">IF(K71&lt;&gt;76,C71,76)</f>
        <v>76</v>
      </c>
      <c r="M71" s="81" t="str">
        <f t="shared" ref="M71:M80" si="21">IFERROR(VLOOKUP(SMALL($L$6:$L$80,C71),$C$6:$D$80,2,FALSE),"X")</f>
        <v>X</v>
      </c>
      <c r="Y71" s="79">
        <v>68</v>
      </c>
      <c r="Z71" s="79">
        <f>'GASTOS PERSONAL DEL PROYECTO'!F76</f>
        <v>0</v>
      </c>
      <c r="AA71" s="80" t="str">
        <f t="shared" si="18"/>
        <v>0</v>
      </c>
      <c r="AB71" s="79">
        <f>'GASTOS PERSONAL DEL PROYECTO'!G76</f>
        <v>0</v>
      </c>
      <c r="AC71" s="79">
        <f>'GASTOS PERSONAL DEL PROYECTO'!H76</f>
        <v>0</v>
      </c>
      <c r="AD71" s="79">
        <f>'GASTOS PERSONAL DEL PROYECTO'!I76</f>
        <v>0</v>
      </c>
      <c r="AF71" s="80">
        <v>63</v>
      </c>
      <c r="AG71" s="79" t="str">
        <f t="shared" si="17"/>
        <v>X</v>
      </c>
      <c r="AH71" s="79">
        <f t="shared" si="15"/>
        <v>154</v>
      </c>
      <c r="AI71" s="79" t="str">
        <f t="shared" si="16"/>
        <v>X</v>
      </c>
      <c r="AJ71" s="79">
        <f>IF('GASTOS PERSONAL DEL PROYECTO'!F67="",0,'GASTOS PERSONAL DEL PROYECTO'!I67)</f>
        <v>0</v>
      </c>
      <c r="AK71" s="79" t="str">
        <f t="shared" si="8"/>
        <v>X</v>
      </c>
      <c r="AL71" s="79" t="str">
        <f t="shared" si="9"/>
        <v>X</v>
      </c>
      <c r="AM71" s="79" t="str">
        <f t="shared" si="10"/>
        <v>X</v>
      </c>
      <c r="AN71" s="79" t="str">
        <f t="shared" si="12"/>
        <v>X</v>
      </c>
      <c r="AO71" s="79" t="str">
        <f t="shared" si="11"/>
        <v>X</v>
      </c>
    </row>
    <row r="72" spans="3:41" x14ac:dyDescent="0.25">
      <c r="C72" s="26">
        <v>67</v>
      </c>
      <c r="D72" s="78"/>
      <c r="E72" s="83"/>
      <c r="F72" s="84"/>
      <c r="G72" s="85"/>
      <c r="H72" s="85"/>
      <c r="I72" s="85"/>
      <c r="J72" s="78"/>
      <c r="K72" s="81">
        <f t="shared" si="19"/>
        <v>76</v>
      </c>
      <c r="L72" s="81">
        <f t="shared" si="20"/>
        <v>76</v>
      </c>
      <c r="M72" s="81" t="str">
        <f t="shared" si="21"/>
        <v>X</v>
      </c>
      <c r="Y72" s="79">
        <v>69</v>
      </c>
      <c r="Z72" s="79">
        <f>'GASTOS PERSONAL DEL PROYECTO'!F77</f>
        <v>0</v>
      </c>
      <c r="AA72" s="80" t="str">
        <f t="shared" si="18"/>
        <v>0</v>
      </c>
      <c r="AB72" s="79">
        <f>'GASTOS PERSONAL DEL PROYECTO'!G77</f>
        <v>0</v>
      </c>
      <c r="AC72" s="79">
        <f>'GASTOS PERSONAL DEL PROYECTO'!H77</f>
        <v>0</v>
      </c>
      <c r="AD72" s="79">
        <f>'GASTOS PERSONAL DEL PROYECTO'!I77</f>
        <v>0</v>
      </c>
      <c r="AF72" s="80">
        <v>64</v>
      </c>
      <c r="AG72" s="79" t="str">
        <f t="shared" si="17"/>
        <v>X</v>
      </c>
      <c r="AH72" s="79">
        <f t="shared" si="15"/>
        <v>154</v>
      </c>
      <c r="AI72" s="79" t="str">
        <f t="shared" si="16"/>
        <v>X</v>
      </c>
      <c r="AJ72" s="79">
        <f>IF('GASTOS PERSONAL DEL PROYECTO'!F68="",0,'GASTOS PERSONAL DEL PROYECTO'!I68)</f>
        <v>0</v>
      </c>
      <c r="AK72" s="79" t="str">
        <f t="shared" si="8"/>
        <v>X</v>
      </c>
      <c r="AL72" s="79" t="str">
        <f t="shared" si="9"/>
        <v>X</v>
      </c>
      <c r="AM72" s="79" t="str">
        <f t="shared" si="10"/>
        <v>X</v>
      </c>
      <c r="AN72" s="79" t="str">
        <f t="shared" si="12"/>
        <v>X</v>
      </c>
      <c r="AO72" s="79" t="str">
        <f t="shared" si="11"/>
        <v>X</v>
      </c>
    </row>
    <row r="73" spans="3:41" x14ac:dyDescent="0.25">
      <c r="C73" s="26">
        <v>68</v>
      </c>
      <c r="D73" s="78"/>
      <c r="E73" s="83"/>
      <c r="F73" s="84"/>
      <c r="G73" s="85"/>
      <c r="H73" s="85"/>
      <c r="I73" s="85"/>
      <c r="J73" s="78"/>
      <c r="K73" s="81">
        <f t="shared" si="19"/>
        <v>76</v>
      </c>
      <c r="L73" s="81">
        <f t="shared" si="20"/>
        <v>76</v>
      </c>
      <c r="M73" s="81" t="str">
        <f t="shared" si="21"/>
        <v>X</v>
      </c>
      <c r="Y73" s="79">
        <v>70</v>
      </c>
      <c r="Z73" s="79">
        <f>'GASTOS PERSONAL DEL PROYECTO'!F78</f>
        <v>0</v>
      </c>
      <c r="AA73" s="80" t="str">
        <f t="shared" si="18"/>
        <v>0</v>
      </c>
      <c r="AB73" s="79">
        <f>'GASTOS PERSONAL DEL PROYECTO'!G78</f>
        <v>0</v>
      </c>
      <c r="AC73" s="79">
        <f>'GASTOS PERSONAL DEL PROYECTO'!H78</f>
        <v>0</v>
      </c>
      <c r="AD73" s="79">
        <f>'GASTOS PERSONAL DEL PROYECTO'!I78</f>
        <v>0</v>
      </c>
      <c r="AF73" s="80">
        <v>65</v>
      </c>
      <c r="AG73" s="79" t="str">
        <f t="shared" si="17"/>
        <v>X</v>
      </c>
      <c r="AH73" s="79">
        <f t="shared" ref="AH73:AH104" si="22">COUNTIF($AG$9:$AG$162,"&lt;="&amp;AG73)</f>
        <v>154</v>
      </c>
      <c r="AI73" s="79" t="str">
        <f t="shared" ref="AI73:AI104" si="23">AG73</f>
        <v>X</v>
      </c>
      <c r="AJ73" s="79">
        <f>IF('GASTOS PERSONAL DEL PROYECTO'!F69="",0,'GASTOS PERSONAL DEL PROYECTO'!I69)</f>
        <v>0</v>
      </c>
      <c r="AK73" s="79" t="str">
        <f t="shared" si="8"/>
        <v>X</v>
      </c>
      <c r="AL73" s="79" t="str">
        <f t="shared" si="9"/>
        <v>X</v>
      </c>
      <c r="AM73" s="79" t="str">
        <f t="shared" si="10"/>
        <v>X</v>
      </c>
      <c r="AN73" s="79" t="str">
        <f t="shared" si="12"/>
        <v>X</v>
      </c>
      <c r="AO73" s="79" t="str">
        <f t="shared" si="11"/>
        <v>X</v>
      </c>
    </row>
    <row r="74" spans="3:41" x14ac:dyDescent="0.25">
      <c r="C74" s="26">
        <v>69</v>
      </c>
      <c r="D74" s="78"/>
      <c r="E74" s="83"/>
      <c r="F74" s="84"/>
      <c r="G74" s="85"/>
      <c r="H74" s="85"/>
      <c r="I74" s="85"/>
      <c r="J74" s="78"/>
      <c r="K74" s="81">
        <f t="shared" si="19"/>
        <v>76</v>
      </c>
      <c r="L74" s="81">
        <f t="shared" si="20"/>
        <v>76</v>
      </c>
      <c r="M74" s="81" t="str">
        <f t="shared" si="21"/>
        <v>X</v>
      </c>
      <c r="Y74" s="79">
        <v>71</v>
      </c>
      <c r="Z74" s="79">
        <f>'GASTOS PERSONAL DEL PROYECTO'!F79</f>
        <v>0</v>
      </c>
      <c r="AA74" s="80" t="str">
        <f t="shared" si="18"/>
        <v>0</v>
      </c>
      <c r="AB74" s="79">
        <f>'GASTOS PERSONAL DEL PROYECTO'!G79</f>
        <v>0</v>
      </c>
      <c r="AC74" s="79">
        <f>'GASTOS PERSONAL DEL PROYECTO'!H79</f>
        <v>0</v>
      </c>
      <c r="AD74" s="79">
        <f>'GASTOS PERSONAL DEL PROYECTO'!I79</f>
        <v>0</v>
      </c>
      <c r="AF74" s="80">
        <v>66</v>
      </c>
      <c r="AG74" s="79" t="str">
        <f t="shared" si="17"/>
        <v>X</v>
      </c>
      <c r="AH74" s="79">
        <f t="shared" si="22"/>
        <v>154</v>
      </c>
      <c r="AI74" s="79" t="str">
        <f t="shared" si="23"/>
        <v>X</v>
      </c>
      <c r="AJ74" s="79">
        <f>IF('GASTOS PERSONAL DEL PROYECTO'!F70="",0,'GASTOS PERSONAL DEL PROYECTO'!I70)</f>
        <v>0</v>
      </c>
      <c r="AK74" s="79" t="str">
        <f t="shared" ref="AK74:AK137" si="24">IFERROR(VLOOKUP(AF74,$AH$9:$AJ$162,2,FALSE),"X")</f>
        <v>X</v>
      </c>
      <c r="AL74" s="79" t="str">
        <f t="shared" ref="AL74:AL137" si="25">IFERROR(VLOOKUP(AF74,$AH$9:$AJ$162,3,FALSE),"X")</f>
        <v>X</v>
      </c>
      <c r="AM74" s="79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79" t="str">
        <f t="shared" si="12"/>
        <v>X</v>
      </c>
      <c r="AO74" s="79" t="str">
        <f t="shared" ref="AO74:AO137" si="27">IF(AL74=0,"X",AL74)</f>
        <v>X</v>
      </c>
    </row>
    <row r="75" spans="3:41" x14ac:dyDescent="0.25">
      <c r="C75" s="26">
        <v>70</v>
      </c>
      <c r="D75" s="78"/>
      <c r="E75" s="83"/>
      <c r="F75" s="84"/>
      <c r="G75" s="85"/>
      <c r="H75" s="85"/>
      <c r="I75" s="85"/>
      <c r="J75" s="78"/>
      <c r="K75" s="81">
        <f t="shared" si="19"/>
        <v>76</v>
      </c>
      <c r="L75" s="81">
        <f t="shared" si="20"/>
        <v>76</v>
      </c>
      <c r="M75" s="81" t="str">
        <f t="shared" si="21"/>
        <v>X</v>
      </c>
      <c r="Y75" s="79">
        <v>72</v>
      </c>
      <c r="Z75" s="79">
        <f>'GASTOS PERSONAL DEL PROYECTO'!F80</f>
        <v>0</v>
      </c>
      <c r="AA75" s="80" t="str">
        <f t="shared" si="18"/>
        <v>0</v>
      </c>
      <c r="AB75" s="79">
        <f>'GASTOS PERSONAL DEL PROYECTO'!G80</f>
        <v>0</v>
      </c>
      <c r="AC75" s="79">
        <f>'GASTOS PERSONAL DEL PROYECTO'!H80</f>
        <v>0</v>
      </c>
      <c r="AD75" s="79">
        <f>'GASTOS PERSONAL DEL PROYECTO'!I80</f>
        <v>0</v>
      </c>
      <c r="AF75" s="80">
        <v>67</v>
      </c>
      <c r="AG75" s="79" t="str">
        <f t="shared" si="17"/>
        <v>X</v>
      </c>
      <c r="AH75" s="79">
        <f t="shared" si="22"/>
        <v>154</v>
      </c>
      <c r="AI75" s="79" t="str">
        <f t="shared" si="23"/>
        <v>X</v>
      </c>
      <c r="AJ75" s="79">
        <f>IF('GASTOS PERSONAL DEL PROYECTO'!F71="",0,'GASTOS PERSONAL DEL PROYECTO'!I71)</f>
        <v>0</v>
      </c>
      <c r="AK75" s="79" t="str">
        <f t="shared" si="24"/>
        <v>X</v>
      </c>
      <c r="AL75" s="79" t="str">
        <f t="shared" si="25"/>
        <v>X</v>
      </c>
      <c r="AM75" s="79" t="str">
        <f t="shared" si="26"/>
        <v>X</v>
      </c>
      <c r="AN75" s="79" t="str">
        <f t="shared" ref="AN75:AN138" si="28">IF(OR(LEFT(AM75,2)=$AH$4,LEFT(AM75,2)=$AH$5,LEFT(AM75,2)=$AH$6,LEFT(AM75,2)=$AH$7,),MID(AM75,3,5),AM75)</f>
        <v>X</v>
      </c>
      <c r="AO75" s="79" t="str">
        <f t="shared" si="27"/>
        <v>X</v>
      </c>
    </row>
    <row r="76" spans="3:41" x14ac:dyDescent="0.25">
      <c r="C76" s="26">
        <v>71</v>
      </c>
      <c r="D76" s="78"/>
      <c r="E76" s="83"/>
      <c r="F76" s="84"/>
      <c r="G76" s="85"/>
      <c r="H76" s="85"/>
      <c r="I76" s="85"/>
      <c r="J76" s="78"/>
      <c r="K76" s="81">
        <f t="shared" si="19"/>
        <v>76</v>
      </c>
      <c r="L76" s="81">
        <f t="shared" si="20"/>
        <v>76</v>
      </c>
      <c r="M76" s="81" t="str">
        <f t="shared" si="21"/>
        <v>X</v>
      </c>
      <c r="Y76" s="79">
        <v>73</v>
      </c>
      <c r="Z76" s="79">
        <f>'GASTOS PERSONAL DEL PROYECTO'!F81</f>
        <v>0</v>
      </c>
      <c r="AA76" s="80" t="str">
        <f t="shared" si="18"/>
        <v>0</v>
      </c>
      <c r="AB76" s="79">
        <f>'GASTOS PERSONAL DEL PROYECTO'!G81</f>
        <v>0</v>
      </c>
      <c r="AC76" s="79">
        <f>'GASTOS PERSONAL DEL PROYECTO'!H81</f>
        <v>0</v>
      </c>
      <c r="AD76" s="79">
        <f>'GASTOS PERSONAL DEL PROYECTO'!I81</f>
        <v>0</v>
      </c>
      <c r="AF76" s="80">
        <v>68</v>
      </c>
      <c r="AG76" s="79" t="str">
        <f t="shared" si="17"/>
        <v>X</v>
      </c>
      <c r="AH76" s="79">
        <f t="shared" si="22"/>
        <v>154</v>
      </c>
      <c r="AI76" s="79" t="str">
        <f t="shared" si="23"/>
        <v>X</v>
      </c>
      <c r="AJ76" s="79">
        <f>IF('GASTOS PERSONAL DEL PROYECTO'!F72="",0,'GASTOS PERSONAL DEL PROYECTO'!I72)</f>
        <v>0</v>
      </c>
      <c r="AK76" s="79" t="str">
        <f t="shared" si="24"/>
        <v>X</v>
      </c>
      <c r="AL76" s="79" t="str">
        <f t="shared" si="25"/>
        <v>X</v>
      </c>
      <c r="AM76" s="79" t="str">
        <f t="shared" si="26"/>
        <v>X</v>
      </c>
      <c r="AN76" s="79" t="str">
        <f t="shared" si="28"/>
        <v>X</v>
      </c>
      <c r="AO76" s="79" t="str">
        <f t="shared" si="27"/>
        <v>X</v>
      </c>
    </row>
    <row r="77" spans="3:41" x14ac:dyDescent="0.25">
      <c r="C77" s="26">
        <v>72</v>
      </c>
      <c r="D77" s="78"/>
      <c r="E77" s="83"/>
      <c r="F77" s="84"/>
      <c r="G77" s="85"/>
      <c r="H77" s="85"/>
      <c r="I77" s="85"/>
      <c r="J77" s="78"/>
      <c r="K77" s="81">
        <f t="shared" si="19"/>
        <v>76</v>
      </c>
      <c r="L77" s="81">
        <f t="shared" si="20"/>
        <v>76</v>
      </c>
      <c r="M77" s="81" t="str">
        <f t="shared" si="21"/>
        <v>X</v>
      </c>
      <c r="Y77" s="79">
        <v>74</v>
      </c>
      <c r="Z77" s="79">
        <f>'GASTOS PERSONAL DEL PROYECTO'!F82</f>
        <v>0</v>
      </c>
      <c r="AA77" s="80" t="str">
        <f t="shared" si="18"/>
        <v>0</v>
      </c>
      <c r="AB77" s="79">
        <f>'GASTOS PERSONAL DEL PROYECTO'!G82</f>
        <v>0</v>
      </c>
      <c r="AC77" s="79">
        <f>'GASTOS PERSONAL DEL PROYECTO'!H82</f>
        <v>0</v>
      </c>
      <c r="AD77" s="79">
        <f>'GASTOS PERSONAL DEL PROYECTO'!I82</f>
        <v>0</v>
      </c>
      <c r="AF77" s="80">
        <v>69</v>
      </c>
      <c r="AG77" s="79" t="str">
        <f t="shared" si="17"/>
        <v>X</v>
      </c>
      <c r="AH77" s="79">
        <f t="shared" si="22"/>
        <v>154</v>
      </c>
      <c r="AI77" s="79" t="str">
        <f t="shared" si="23"/>
        <v>X</v>
      </c>
      <c r="AJ77" s="79">
        <f>IF('GASTOS PERSONAL DEL PROYECTO'!F73="",0,'GASTOS PERSONAL DEL PROYECTO'!I73)</f>
        <v>0</v>
      </c>
      <c r="AK77" s="79" t="str">
        <f t="shared" si="24"/>
        <v>X</v>
      </c>
      <c r="AL77" s="79" t="str">
        <f t="shared" si="25"/>
        <v>X</v>
      </c>
      <c r="AM77" s="79" t="str">
        <f t="shared" si="26"/>
        <v>X</v>
      </c>
      <c r="AN77" s="79" t="str">
        <f t="shared" si="28"/>
        <v>X</v>
      </c>
      <c r="AO77" s="79" t="str">
        <f t="shared" si="27"/>
        <v>X</v>
      </c>
    </row>
    <row r="78" spans="3:41" x14ac:dyDescent="0.25">
      <c r="C78" s="26">
        <v>73</v>
      </c>
      <c r="D78" s="78"/>
      <c r="E78" s="83"/>
      <c r="F78" s="84"/>
      <c r="G78" s="85"/>
      <c r="H78" s="85"/>
      <c r="I78" s="85"/>
      <c r="J78" s="78"/>
      <c r="K78" s="81">
        <f t="shared" si="19"/>
        <v>76</v>
      </c>
      <c r="L78" s="81">
        <f t="shared" si="20"/>
        <v>76</v>
      </c>
      <c r="M78" s="81" t="str">
        <f t="shared" si="21"/>
        <v>X</v>
      </c>
      <c r="Y78" s="79">
        <v>75</v>
      </c>
      <c r="Z78" s="79">
        <f>'GASTOS PERSONAL DEL PROYECTO'!F83</f>
        <v>0</v>
      </c>
      <c r="AA78" s="80" t="str">
        <f t="shared" si="18"/>
        <v>0</v>
      </c>
      <c r="AB78" s="79">
        <f>'GASTOS PERSONAL DEL PROYECTO'!G83</f>
        <v>0</v>
      </c>
      <c r="AC78" s="79">
        <f>'GASTOS PERSONAL DEL PROYECTO'!H83</f>
        <v>0</v>
      </c>
      <c r="AD78" s="79">
        <f>'GASTOS PERSONAL DEL PROYECTO'!I83</f>
        <v>0</v>
      </c>
      <c r="AF78" s="80">
        <v>70</v>
      </c>
      <c r="AG78" s="79" t="str">
        <f t="shared" si="17"/>
        <v>X</v>
      </c>
      <c r="AH78" s="79">
        <f t="shared" si="22"/>
        <v>154</v>
      </c>
      <c r="AI78" s="79" t="str">
        <f t="shared" si="23"/>
        <v>X</v>
      </c>
      <c r="AJ78" s="79">
        <f>IF('GASTOS PERSONAL DEL PROYECTO'!F74="",0,'GASTOS PERSONAL DEL PROYECTO'!I74)</f>
        <v>0</v>
      </c>
      <c r="AK78" s="79" t="str">
        <f t="shared" si="24"/>
        <v>X</v>
      </c>
      <c r="AL78" s="79" t="str">
        <f t="shared" si="25"/>
        <v>X</v>
      </c>
      <c r="AM78" s="79" t="str">
        <f t="shared" si="26"/>
        <v>X</v>
      </c>
      <c r="AN78" s="79" t="str">
        <f t="shared" si="28"/>
        <v>X</v>
      </c>
      <c r="AO78" s="79" t="str">
        <f t="shared" si="27"/>
        <v>X</v>
      </c>
    </row>
    <row r="79" spans="3:41" x14ac:dyDescent="0.25">
      <c r="C79" s="26">
        <v>74</v>
      </c>
      <c r="D79" s="78"/>
      <c r="E79" s="83"/>
      <c r="F79" s="84"/>
      <c r="G79" s="85"/>
      <c r="H79" s="85"/>
      <c r="I79" s="85"/>
      <c r="J79" s="78"/>
      <c r="K79" s="81">
        <f t="shared" si="19"/>
        <v>76</v>
      </c>
      <c r="L79" s="81">
        <f t="shared" si="20"/>
        <v>76</v>
      </c>
      <c r="M79" s="81" t="str">
        <f t="shared" si="21"/>
        <v>X</v>
      </c>
      <c r="Y79" s="79">
        <v>76</v>
      </c>
      <c r="Z79" s="79">
        <f>'GASTOS PERSONAL DEL PROYECTO'!F84</f>
        <v>0</v>
      </c>
      <c r="AA79" s="80" t="str">
        <f t="shared" si="18"/>
        <v>0</v>
      </c>
      <c r="AB79" s="79">
        <f>'GASTOS PERSONAL DEL PROYECTO'!G84</f>
        <v>0</v>
      </c>
      <c r="AC79" s="79">
        <f>'GASTOS PERSONAL DEL PROYECTO'!H84</f>
        <v>0</v>
      </c>
      <c r="AD79" s="79">
        <f>'GASTOS PERSONAL DEL PROYECTO'!I84</f>
        <v>0</v>
      </c>
      <c r="AF79" s="80">
        <v>71</v>
      </c>
      <c r="AG79" s="79" t="str">
        <f t="shared" si="17"/>
        <v>X</v>
      </c>
      <c r="AH79" s="79">
        <f t="shared" si="22"/>
        <v>154</v>
      </c>
      <c r="AI79" s="79" t="str">
        <f t="shared" si="23"/>
        <v>X</v>
      </c>
      <c r="AJ79" s="79">
        <f>IF('GASTOS PERSONAL DEL PROYECTO'!F75="",0,'GASTOS PERSONAL DEL PROYECTO'!I75)</f>
        <v>0</v>
      </c>
      <c r="AK79" s="79" t="str">
        <f t="shared" si="24"/>
        <v>X</v>
      </c>
      <c r="AL79" s="79" t="str">
        <f t="shared" si="25"/>
        <v>X</v>
      </c>
      <c r="AM79" s="79" t="str">
        <f t="shared" si="26"/>
        <v>X</v>
      </c>
      <c r="AN79" s="79" t="str">
        <f t="shared" si="28"/>
        <v>X</v>
      </c>
      <c r="AO79" s="79" t="str">
        <f t="shared" si="27"/>
        <v>X</v>
      </c>
    </row>
    <row r="80" spans="3:41" x14ac:dyDescent="0.25">
      <c r="C80" s="26">
        <v>75</v>
      </c>
      <c r="D80" s="78"/>
      <c r="E80" s="83"/>
      <c r="F80" s="84"/>
      <c r="G80" s="85"/>
      <c r="H80" s="85"/>
      <c r="I80" s="85"/>
      <c r="J80" s="78"/>
      <c r="K80" s="81">
        <f t="shared" si="19"/>
        <v>76</v>
      </c>
      <c r="L80" s="81">
        <f t="shared" si="20"/>
        <v>76</v>
      </c>
      <c r="M80" s="81" t="str">
        <f t="shared" si="21"/>
        <v>X</v>
      </c>
      <c r="Y80" s="79">
        <v>77</v>
      </c>
      <c r="Z80" s="79">
        <f>'GASTOS PERSONAL DEL PROYECTO'!F85</f>
        <v>0</v>
      </c>
      <c r="AA80" s="80" t="str">
        <f t="shared" si="18"/>
        <v>0</v>
      </c>
      <c r="AB80" s="79">
        <f>'GASTOS PERSONAL DEL PROYECTO'!G85</f>
        <v>0</v>
      </c>
      <c r="AC80" s="79">
        <f>'GASTOS PERSONAL DEL PROYECTO'!H85</f>
        <v>0</v>
      </c>
      <c r="AD80" s="79">
        <f>'GASTOS PERSONAL DEL PROYECTO'!I85</f>
        <v>0</v>
      </c>
      <c r="AF80" s="80">
        <v>72</v>
      </c>
      <c r="AG80" s="79" t="str">
        <f t="shared" si="17"/>
        <v>X</v>
      </c>
      <c r="AH80" s="79">
        <f t="shared" si="22"/>
        <v>154</v>
      </c>
      <c r="AI80" s="79" t="str">
        <f t="shared" si="23"/>
        <v>X</v>
      </c>
      <c r="AJ80" s="79">
        <f>IF('GASTOS PERSONAL DEL PROYECTO'!F76="",0,'GASTOS PERSONAL DEL PROYECTO'!I76)</f>
        <v>0</v>
      </c>
      <c r="AK80" s="79" t="str">
        <f t="shared" si="24"/>
        <v>X</v>
      </c>
      <c r="AL80" s="79" t="str">
        <f t="shared" si="25"/>
        <v>X</v>
      </c>
      <c r="AM80" s="79" t="str">
        <f t="shared" si="26"/>
        <v>X</v>
      </c>
      <c r="AN80" s="79" t="str">
        <f t="shared" si="28"/>
        <v>X</v>
      </c>
      <c r="AO80" s="79" t="str">
        <f t="shared" si="27"/>
        <v>X</v>
      </c>
    </row>
    <row r="81" spans="25:41" x14ac:dyDescent="0.25">
      <c r="Y81" s="79">
        <v>78</v>
      </c>
      <c r="Z81" s="79">
        <f>'GASTOS PERSONAL DEL PROYECTO'!F86</f>
        <v>0</v>
      </c>
      <c r="AA81" s="80" t="str">
        <f t="shared" si="18"/>
        <v>0</v>
      </c>
      <c r="AB81" s="79">
        <f>'GASTOS PERSONAL DEL PROYECTO'!G86</f>
        <v>0</v>
      </c>
      <c r="AC81" s="79">
        <f>'GASTOS PERSONAL DEL PROYECTO'!H86</f>
        <v>0</v>
      </c>
      <c r="AD81" s="79">
        <f>'GASTOS PERSONAL DEL PROYECTO'!I86</f>
        <v>0</v>
      </c>
      <c r="AF81" s="80">
        <v>73</v>
      </c>
      <c r="AG81" s="79" t="str">
        <f t="shared" si="17"/>
        <v>X</v>
      </c>
      <c r="AH81" s="79">
        <f t="shared" si="22"/>
        <v>154</v>
      </c>
      <c r="AI81" s="79" t="str">
        <f t="shared" si="23"/>
        <v>X</v>
      </c>
      <c r="AJ81" s="79">
        <f>IF('GASTOS PERSONAL DEL PROYECTO'!F77="",0,'GASTOS PERSONAL DEL PROYECTO'!I77)</f>
        <v>0</v>
      </c>
      <c r="AK81" s="79" t="str">
        <f t="shared" si="24"/>
        <v>X</v>
      </c>
      <c r="AL81" s="79" t="str">
        <f t="shared" si="25"/>
        <v>X</v>
      </c>
      <c r="AM81" s="79" t="str">
        <f t="shared" si="26"/>
        <v>X</v>
      </c>
      <c r="AN81" s="79" t="str">
        <f t="shared" si="28"/>
        <v>X</v>
      </c>
      <c r="AO81" s="79" t="str">
        <f t="shared" si="27"/>
        <v>X</v>
      </c>
    </row>
    <row r="82" spans="25:41" x14ac:dyDescent="0.25">
      <c r="Y82" s="79">
        <v>79</v>
      </c>
      <c r="Z82" s="79">
        <f>'GASTOS PERSONAL DEL PROYECTO'!F87</f>
        <v>0</v>
      </c>
      <c r="AA82" s="80" t="str">
        <f t="shared" si="18"/>
        <v>0</v>
      </c>
      <c r="AB82" s="79">
        <f>'GASTOS PERSONAL DEL PROYECTO'!G87</f>
        <v>0</v>
      </c>
      <c r="AC82" s="79">
        <f>'GASTOS PERSONAL DEL PROYECTO'!H87</f>
        <v>0</v>
      </c>
      <c r="AD82" s="79">
        <f>'GASTOS PERSONAL DEL PROYECTO'!I87</f>
        <v>0</v>
      </c>
      <c r="AF82" s="80">
        <v>74</v>
      </c>
      <c r="AG82" s="79" t="str">
        <f t="shared" si="17"/>
        <v>X</v>
      </c>
      <c r="AH82" s="79">
        <f t="shared" si="22"/>
        <v>154</v>
      </c>
      <c r="AI82" s="79" t="str">
        <f t="shared" si="23"/>
        <v>X</v>
      </c>
      <c r="AJ82" s="79">
        <f>IF('GASTOS PERSONAL DEL PROYECTO'!F78="",0,'GASTOS PERSONAL DEL PROYECTO'!I78)</f>
        <v>0</v>
      </c>
      <c r="AK82" s="79" t="str">
        <f t="shared" si="24"/>
        <v>X</v>
      </c>
      <c r="AL82" s="79" t="str">
        <f t="shared" si="25"/>
        <v>X</v>
      </c>
      <c r="AM82" s="79" t="str">
        <f t="shared" si="26"/>
        <v>X</v>
      </c>
      <c r="AN82" s="79" t="str">
        <f t="shared" si="28"/>
        <v>X</v>
      </c>
      <c r="AO82" s="79" t="str">
        <f t="shared" si="27"/>
        <v>X</v>
      </c>
    </row>
    <row r="83" spans="25:41" x14ac:dyDescent="0.25">
      <c r="Y83" s="79">
        <v>80</v>
      </c>
      <c r="Z83" s="79">
        <f>'GASTOS PERSONAL DEL PROYECTO'!F88</f>
        <v>0</v>
      </c>
      <c r="AA83" s="80" t="str">
        <f t="shared" si="18"/>
        <v>0</v>
      </c>
      <c r="AB83" s="79">
        <f>'GASTOS PERSONAL DEL PROYECTO'!G88</f>
        <v>0</v>
      </c>
      <c r="AC83" s="79">
        <f>'GASTOS PERSONAL DEL PROYECTO'!H88</f>
        <v>0</v>
      </c>
      <c r="AD83" s="79">
        <f>'GASTOS PERSONAL DEL PROYECTO'!I88</f>
        <v>0</v>
      </c>
      <c r="AF83" s="80">
        <v>75</v>
      </c>
      <c r="AG83" s="79" t="str">
        <f t="shared" si="17"/>
        <v>X</v>
      </c>
      <c r="AH83" s="79">
        <f t="shared" si="22"/>
        <v>154</v>
      </c>
      <c r="AI83" s="79" t="str">
        <f t="shared" si="23"/>
        <v>X</v>
      </c>
      <c r="AJ83" s="79">
        <f>IF('GASTOS PERSONAL DEL PROYECTO'!F79="",0,'GASTOS PERSONAL DEL PROYECTO'!I79)</f>
        <v>0</v>
      </c>
      <c r="AK83" s="79" t="str">
        <f t="shared" si="24"/>
        <v>X</v>
      </c>
      <c r="AL83" s="79" t="str">
        <f t="shared" si="25"/>
        <v>X</v>
      </c>
      <c r="AM83" s="79" t="str">
        <f t="shared" si="26"/>
        <v>X</v>
      </c>
      <c r="AN83" s="79" t="str">
        <f t="shared" si="28"/>
        <v>X</v>
      </c>
      <c r="AO83" s="79" t="str">
        <f t="shared" si="27"/>
        <v>X</v>
      </c>
    </row>
    <row r="84" spans="25:41" x14ac:dyDescent="0.25">
      <c r="Y84" s="79">
        <v>81</v>
      </c>
      <c r="Z84" s="79">
        <f>'GASTOS PERSONAL DEL PROYECTO'!F89</f>
        <v>0</v>
      </c>
      <c r="AA84" s="80" t="str">
        <f t="shared" si="18"/>
        <v>0</v>
      </c>
      <c r="AB84" s="79">
        <f>'GASTOS PERSONAL DEL PROYECTO'!G89</f>
        <v>0</v>
      </c>
      <c r="AC84" s="79">
        <f>'GASTOS PERSONAL DEL PROYECTO'!H89</f>
        <v>0</v>
      </c>
      <c r="AD84" s="79">
        <f>'GASTOS PERSONAL DEL PROYECTO'!I89</f>
        <v>0</v>
      </c>
      <c r="AF84" s="80">
        <v>76</v>
      </c>
      <c r="AG84" s="79" t="str">
        <f t="shared" si="17"/>
        <v>X</v>
      </c>
      <c r="AH84" s="79">
        <f t="shared" si="22"/>
        <v>154</v>
      </c>
      <c r="AI84" s="79" t="str">
        <f t="shared" si="23"/>
        <v>X</v>
      </c>
      <c r="AJ84" s="79">
        <f>IF('GASTOS PERSONAL DEL PROYECTO'!F80="",0,'GASTOS PERSONAL DEL PROYECTO'!I80)</f>
        <v>0</v>
      </c>
      <c r="AK84" s="79" t="str">
        <f t="shared" si="24"/>
        <v>X</v>
      </c>
      <c r="AL84" s="79" t="str">
        <f t="shared" si="25"/>
        <v>X</v>
      </c>
      <c r="AM84" s="79" t="str">
        <f t="shared" si="26"/>
        <v>X</v>
      </c>
      <c r="AN84" s="79" t="str">
        <f t="shared" si="28"/>
        <v>X</v>
      </c>
      <c r="AO84" s="79" t="str">
        <f t="shared" si="27"/>
        <v>X</v>
      </c>
    </row>
    <row r="85" spans="25:41" x14ac:dyDescent="0.25">
      <c r="Y85" s="79">
        <v>82</v>
      </c>
      <c r="Z85" s="79">
        <f>'GASTOS PERSONAL DEL PROYECTO'!F90</f>
        <v>0</v>
      </c>
      <c r="AA85" s="80" t="str">
        <f t="shared" si="18"/>
        <v>0</v>
      </c>
      <c r="AB85" s="79">
        <f>'GASTOS PERSONAL DEL PROYECTO'!G90</f>
        <v>0</v>
      </c>
      <c r="AC85" s="79">
        <f>'GASTOS PERSONAL DEL PROYECTO'!H90</f>
        <v>0</v>
      </c>
      <c r="AD85" s="79">
        <f>'GASTOS PERSONAL DEL PROYECTO'!I90</f>
        <v>0</v>
      </c>
      <c r="AF85" s="80">
        <v>77</v>
      </c>
      <c r="AG85" s="79" t="str">
        <f t="shared" si="17"/>
        <v>X</v>
      </c>
      <c r="AH85" s="79">
        <f t="shared" si="22"/>
        <v>154</v>
      </c>
      <c r="AI85" s="79" t="str">
        <f t="shared" si="23"/>
        <v>X</v>
      </c>
      <c r="AJ85" s="79">
        <f>IF('GASTOS PERSONAL DEL PROYECTO'!F81="",0,'GASTOS PERSONAL DEL PROYECTO'!I81)</f>
        <v>0</v>
      </c>
      <c r="AK85" s="79" t="str">
        <f t="shared" si="24"/>
        <v>X</v>
      </c>
      <c r="AL85" s="79" t="str">
        <f t="shared" si="25"/>
        <v>X</v>
      </c>
      <c r="AM85" s="79" t="str">
        <f t="shared" si="26"/>
        <v>X</v>
      </c>
      <c r="AN85" s="79" t="str">
        <f t="shared" si="28"/>
        <v>X</v>
      </c>
      <c r="AO85" s="79" t="str">
        <f t="shared" si="27"/>
        <v>X</v>
      </c>
    </row>
    <row r="86" spans="25:41" x14ac:dyDescent="0.25">
      <c r="Y86" s="79">
        <v>83</v>
      </c>
      <c r="Z86" s="79">
        <f>'GASTOS PERSONAL DEL PROYECTO'!F91</f>
        <v>0</v>
      </c>
      <c r="AA86" s="80" t="str">
        <f t="shared" si="18"/>
        <v>0</v>
      </c>
      <c r="AB86" s="79">
        <f>'GASTOS PERSONAL DEL PROYECTO'!G91</f>
        <v>0</v>
      </c>
      <c r="AC86" s="79">
        <f>'GASTOS PERSONAL DEL PROYECTO'!H91</f>
        <v>0</v>
      </c>
      <c r="AD86" s="79">
        <f>'GASTOS PERSONAL DEL PROYECTO'!I91</f>
        <v>0</v>
      </c>
      <c r="AF86" s="80">
        <v>78</v>
      </c>
      <c r="AG86" s="79" t="str">
        <f t="shared" ref="AG86:AG117" si="29">IF(Z77=0,"X",CONCATENATE(RIGHT(VALUE(Z77),2)," ",AB77))</f>
        <v>X</v>
      </c>
      <c r="AH86" s="79">
        <f t="shared" si="22"/>
        <v>154</v>
      </c>
      <c r="AI86" s="79" t="str">
        <f t="shared" si="23"/>
        <v>X</v>
      </c>
      <c r="AJ86" s="79">
        <f>IF('GASTOS PERSONAL DEL PROYECTO'!F82="",0,'GASTOS PERSONAL DEL PROYECTO'!I82)</f>
        <v>0</v>
      </c>
      <c r="AK86" s="79" t="str">
        <f t="shared" si="24"/>
        <v>X</v>
      </c>
      <c r="AL86" s="79" t="str">
        <f t="shared" si="25"/>
        <v>X</v>
      </c>
      <c r="AM86" s="79" t="str">
        <f t="shared" si="26"/>
        <v>X</v>
      </c>
      <c r="AN86" s="79" t="str">
        <f t="shared" si="28"/>
        <v>X</v>
      </c>
      <c r="AO86" s="79" t="str">
        <f t="shared" si="27"/>
        <v>X</v>
      </c>
    </row>
    <row r="87" spans="25:41" x14ac:dyDescent="0.25">
      <c r="Y87" s="79">
        <v>84</v>
      </c>
      <c r="Z87" s="79">
        <f>'GASTOS PERSONAL DEL PROYECTO'!F92</f>
        <v>0</v>
      </c>
      <c r="AA87" s="80" t="str">
        <f t="shared" si="18"/>
        <v>0</v>
      </c>
      <c r="AB87" s="79">
        <f>'GASTOS PERSONAL DEL PROYECTO'!G92</f>
        <v>0</v>
      </c>
      <c r="AC87" s="79">
        <f>'GASTOS PERSONAL DEL PROYECTO'!H92</f>
        <v>0</v>
      </c>
      <c r="AD87" s="79">
        <f>'GASTOS PERSONAL DEL PROYECTO'!I92</f>
        <v>0</v>
      </c>
      <c r="AF87" s="80">
        <v>79</v>
      </c>
      <c r="AG87" s="79" t="str">
        <f t="shared" si="29"/>
        <v>X</v>
      </c>
      <c r="AH87" s="79">
        <f t="shared" si="22"/>
        <v>154</v>
      </c>
      <c r="AI87" s="79" t="str">
        <f t="shared" si="23"/>
        <v>X</v>
      </c>
      <c r="AJ87" s="79">
        <f>IF('GASTOS PERSONAL DEL PROYECTO'!F83="",0,'GASTOS PERSONAL DEL PROYECTO'!I83)</f>
        <v>0</v>
      </c>
      <c r="AK87" s="79" t="str">
        <f t="shared" si="24"/>
        <v>X</v>
      </c>
      <c r="AL87" s="79" t="str">
        <f t="shared" si="25"/>
        <v>X</v>
      </c>
      <c r="AM87" s="79" t="str">
        <f t="shared" si="26"/>
        <v>X</v>
      </c>
      <c r="AN87" s="79" t="str">
        <f t="shared" si="28"/>
        <v>X</v>
      </c>
      <c r="AO87" s="79" t="str">
        <f t="shared" si="27"/>
        <v>X</v>
      </c>
    </row>
    <row r="88" spans="25:41" x14ac:dyDescent="0.25">
      <c r="Y88" s="79">
        <v>85</v>
      </c>
      <c r="Z88" s="79">
        <f>'GASTOS PERSONAL DEL PROYECTO'!F93</f>
        <v>0</v>
      </c>
      <c r="AA88" s="80" t="str">
        <f t="shared" si="18"/>
        <v>0</v>
      </c>
      <c r="AB88" s="79">
        <f>'GASTOS PERSONAL DEL PROYECTO'!G93</f>
        <v>0</v>
      </c>
      <c r="AC88" s="79">
        <f>'GASTOS PERSONAL DEL PROYECTO'!H93</f>
        <v>0</v>
      </c>
      <c r="AD88" s="79">
        <f>'GASTOS PERSONAL DEL PROYECTO'!I93</f>
        <v>0</v>
      </c>
      <c r="AF88" s="80">
        <v>80</v>
      </c>
      <c r="AG88" s="79" t="str">
        <f t="shared" si="29"/>
        <v>X</v>
      </c>
      <c r="AH88" s="79">
        <f t="shared" si="22"/>
        <v>154</v>
      </c>
      <c r="AI88" s="79" t="str">
        <f t="shared" si="23"/>
        <v>X</v>
      </c>
      <c r="AJ88" s="79">
        <f>IF('GASTOS PERSONAL DEL PROYECTO'!F84="",0,'GASTOS PERSONAL DEL PROYECTO'!I84)</f>
        <v>0</v>
      </c>
      <c r="AK88" s="79" t="str">
        <f t="shared" si="24"/>
        <v>X</v>
      </c>
      <c r="AL88" s="79" t="str">
        <f t="shared" si="25"/>
        <v>X</v>
      </c>
      <c r="AM88" s="79" t="str">
        <f t="shared" si="26"/>
        <v>X</v>
      </c>
      <c r="AN88" s="79" t="str">
        <f t="shared" si="28"/>
        <v>X</v>
      </c>
      <c r="AO88" s="79" t="str">
        <f t="shared" si="27"/>
        <v>X</v>
      </c>
    </row>
    <row r="89" spans="25:41" x14ac:dyDescent="0.25">
      <c r="Y89" s="79">
        <v>86</v>
      </c>
      <c r="Z89" s="79">
        <f>'GASTOS PERSONAL DEL PROYECTO'!F94</f>
        <v>0</v>
      </c>
      <c r="AA89" s="80" t="str">
        <f t="shared" si="18"/>
        <v>0</v>
      </c>
      <c r="AB89" s="79">
        <f>'GASTOS PERSONAL DEL PROYECTO'!G94</f>
        <v>0</v>
      </c>
      <c r="AC89" s="79">
        <f>'GASTOS PERSONAL DEL PROYECTO'!H94</f>
        <v>0</v>
      </c>
      <c r="AD89" s="79">
        <f>'GASTOS PERSONAL DEL PROYECTO'!I94</f>
        <v>0</v>
      </c>
      <c r="AF89" s="80">
        <v>81</v>
      </c>
      <c r="AG89" s="79" t="str">
        <f t="shared" si="29"/>
        <v>X</v>
      </c>
      <c r="AH89" s="79">
        <f t="shared" si="22"/>
        <v>154</v>
      </c>
      <c r="AI89" s="79" t="str">
        <f t="shared" si="23"/>
        <v>X</v>
      </c>
      <c r="AJ89" s="79">
        <f>IF('GASTOS PERSONAL DEL PROYECTO'!F85="",0,'GASTOS PERSONAL DEL PROYECTO'!I85)</f>
        <v>0</v>
      </c>
      <c r="AK89" s="79" t="str">
        <f t="shared" si="24"/>
        <v>X</v>
      </c>
      <c r="AL89" s="79" t="str">
        <f t="shared" si="25"/>
        <v>X</v>
      </c>
      <c r="AM89" s="79" t="str">
        <f t="shared" si="26"/>
        <v>X</v>
      </c>
      <c r="AN89" s="79" t="str">
        <f t="shared" si="28"/>
        <v>X</v>
      </c>
      <c r="AO89" s="79" t="str">
        <f t="shared" si="27"/>
        <v>X</v>
      </c>
    </row>
    <row r="90" spans="25:41" x14ac:dyDescent="0.25">
      <c r="Y90" s="79">
        <v>87</v>
      </c>
      <c r="Z90" s="79">
        <f>'GASTOS PERSONAL DEL PROYECTO'!F95</f>
        <v>0</v>
      </c>
      <c r="AA90" s="80" t="str">
        <f t="shared" si="18"/>
        <v>0</v>
      </c>
      <c r="AB90" s="79">
        <f>'GASTOS PERSONAL DEL PROYECTO'!G95</f>
        <v>0</v>
      </c>
      <c r="AC90" s="79">
        <f>'GASTOS PERSONAL DEL PROYECTO'!H95</f>
        <v>0</v>
      </c>
      <c r="AD90" s="79">
        <f>'GASTOS PERSONAL DEL PROYECTO'!I95</f>
        <v>0</v>
      </c>
      <c r="AF90" s="80">
        <v>82</v>
      </c>
      <c r="AG90" s="79" t="str">
        <f t="shared" si="29"/>
        <v>X</v>
      </c>
      <c r="AH90" s="79">
        <f t="shared" si="22"/>
        <v>154</v>
      </c>
      <c r="AI90" s="79" t="str">
        <f t="shared" si="23"/>
        <v>X</v>
      </c>
      <c r="AJ90" s="79">
        <f>IF('GASTOS PERSONAL DEL PROYECTO'!F86="",0,'GASTOS PERSONAL DEL PROYECTO'!I86)</f>
        <v>0</v>
      </c>
      <c r="AK90" s="79" t="str">
        <f t="shared" si="24"/>
        <v>X</v>
      </c>
      <c r="AL90" s="79" t="str">
        <f t="shared" si="25"/>
        <v>X</v>
      </c>
      <c r="AM90" s="79" t="str">
        <f t="shared" si="26"/>
        <v>X</v>
      </c>
      <c r="AN90" s="79" t="str">
        <f t="shared" si="28"/>
        <v>X</v>
      </c>
      <c r="AO90" s="79" t="str">
        <f t="shared" si="27"/>
        <v>X</v>
      </c>
    </row>
    <row r="91" spans="25:41" x14ac:dyDescent="0.25">
      <c r="Y91" s="79">
        <v>88</v>
      </c>
      <c r="Z91" s="79">
        <f>'GASTOS PERSONAL DEL PROYECTO'!F96</f>
        <v>0</v>
      </c>
      <c r="AA91" s="80" t="str">
        <f t="shared" si="18"/>
        <v>0</v>
      </c>
      <c r="AB91" s="79">
        <f>'GASTOS PERSONAL DEL PROYECTO'!G96</f>
        <v>0</v>
      </c>
      <c r="AC91" s="79">
        <f>'GASTOS PERSONAL DEL PROYECTO'!H96</f>
        <v>0</v>
      </c>
      <c r="AD91" s="79">
        <f>'GASTOS PERSONAL DEL PROYECTO'!I96</f>
        <v>0</v>
      </c>
      <c r="AF91" s="80">
        <v>83</v>
      </c>
      <c r="AG91" s="79" t="str">
        <f t="shared" si="29"/>
        <v>X</v>
      </c>
      <c r="AH91" s="79">
        <f t="shared" si="22"/>
        <v>154</v>
      </c>
      <c r="AI91" s="79" t="str">
        <f t="shared" si="23"/>
        <v>X</v>
      </c>
      <c r="AJ91" s="79">
        <f>IF('GASTOS PERSONAL DEL PROYECTO'!F87="",0,'GASTOS PERSONAL DEL PROYECTO'!I87)</f>
        <v>0</v>
      </c>
      <c r="AK91" s="79" t="str">
        <f t="shared" si="24"/>
        <v>X</v>
      </c>
      <c r="AL91" s="79" t="str">
        <f t="shared" si="25"/>
        <v>X</v>
      </c>
      <c r="AM91" s="79" t="str">
        <f t="shared" si="26"/>
        <v>X</v>
      </c>
      <c r="AN91" s="79" t="str">
        <f t="shared" si="28"/>
        <v>X</v>
      </c>
      <c r="AO91" s="79" t="str">
        <f t="shared" si="27"/>
        <v>X</v>
      </c>
    </row>
    <row r="92" spans="25:41" x14ac:dyDescent="0.25">
      <c r="Y92" s="79">
        <v>89</v>
      </c>
      <c r="Z92" s="79">
        <f>'GASTOS PERSONAL DEL PROYECTO'!F97</f>
        <v>0</v>
      </c>
      <c r="AA92" s="80" t="str">
        <f t="shared" si="18"/>
        <v>0</v>
      </c>
      <c r="AB92" s="79">
        <f>'GASTOS PERSONAL DEL PROYECTO'!G97</f>
        <v>0</v>
      </c>
      <c r="AC92" s="79">
        <f>'GASTOS PERSONAL DEL PROYECTO'!H97</f>
        <v>0</v>
      </c>
      <c r="AD92" s="79">
        <f>'GASTOS PERSONAL DEL PROYECTO'!I97</f>
        <v>0</v>
      </c>
      <c r="AF92" s="80">
        <v>84</v>
      </c>
      <c r="AG92" s="79" t="str">
        <f t="shared" si="29"/>
        <v>X</v>
      </c>
      <c r="AH92" s="79">
        <f t="shared" si="22"/>
        <v>154</v>
      </c>
      <c r="AI92" s="79" t="str">
        <f t="shared" si="23"/>
        <v>X</v>
      </c>
      <c r="AJ92" s="79">
        <f>IF('GASTOS PERSONAL DEL PROYECTO'!F88="",0,'GASTOS PERSONAL DEL PROYECTO'!I88)</f>
        <v>0</v>
      </c>
      <c r="AK92" s="79" t="str">
        <f t="shared" si="24"/>
        <v>X</v>
      </c>
      <c r="AL92" s="79" t="str">
        <f t="shared" si="25"/>
        <v>X</v>
      </c>
      <c r="AM92" s="79" t="str">
        <f t="shared" si="26"/>
        <v>X</v>
      </c>
      <c r="AN92" s="79" t="str">
        <f t="shared" si="28"/>
        <v>X</v>
      </c>
      <c r="AO92" s="79" t="str">
        <f t="shared" si="27"/>
        <v>X</v>
      </c>
    </row>
    <row r="93" spans="25:41" x14ac:dyDescent="0.25">
      <c r="Y93" s="79">
        <v>90</v>
      </c>
      <c r="Z93" s="79">
        <f>'GASTOS PERSONAL DEL PROYECTO'!F98</f>
        <v>0</v>
      </c>
      <c r="AA93" s="80" t="str">
        <f t="shared" si="18"/>
        <v>0</v>
      </c>
      <c r="AB93" s="79">
        <f>'GASTOS PERSONAL DEL PROYECTO'!G98</f>
        <v>0</v>
      </c>
      <c r="AC93" s="79">
        <f>'GASTOS PERSONAL DEL PROYECTO'!H98</f>
        <v>0</v>
      </c>
      <c r="AD93" s="79">
        <f>'GASTOS PERSONAL DEL PROYECTO'!I98</f>
        <v>0</v>
      </c>
      <c r="AF93" s="80">
        <v>85</v>
      </c>
      <c r="AG93" s="79" t="str">
        <f t="shared" si="29"/>
        <v>X</v>
      </c>
      <c r="AH93" s="79">
        <f t="shared" si="22"/>
        <v>154</v>
      </c>
      <c r="AI93" s="79" t="str">
        <f t="shared" si="23"/>
        <v>X</v>
      </c>
      <c r="AJ93" s="79">
        <f>IF('GASTOS PERSONAL DEL PROYECTO'!F89="",0,'GASTOS PERSONAL DEL PROYECTO'!I89)</f>
        <v>0</v>
      </c>
      <c r="AK93" s="79" t="str">
        <f t="shared" si="24"/>
        <v>X</v>
      </c>
      <c r="AL93" s="79" t="str">
        <f t="shared" si="25"/>
        <v>X</v>
      </c>
      <c r="AM93" s="79" t="str">
        <f t="shared" si="26"/>
        <v>X</v>
      </c>
      <c r="AN93" s="79" t="str">
        <f t="shared" si="28"/>
        <v>X</v>
      </c>
      <c r="AO93" s="79" t="str">
        <f t="shared" si="27"/>
        <v>X</v>
      </c>
    </row>
    <row r="94" spans="25:41" x14ac:dyDescent="0.25">
      <c r="Y94" s="79">
        <v>91</v>
      </c>
      <c r="Z94" s="79">
        <f>'GASTOS PERSONAL DEL PROYECTO'!F99</f>
        <v>0</v>
      </c>
      <c r="AA94" s="80" t="str">
        <f t="shared" si="18"/>
        <v>0</v>
      </c>
      <c r="AB94" s="79">
        <f>'GASTOS PERSONAL DEL PROYECTO'!G99</f>
        <v>0</v>
      </c>
      <c r="AC94" s="79">
        <f>'GASTOS PERSONAL DEL PROYECTO'!H99</f>
        <v>0</v>
      </c>
      <c r="AD94" s="79">
        <f>'GASTOS PERSONAL DEL PROYECTO'!I99</f>
        <v>0</v>
      </c>
      <c r="AF94" s="80">
        <v>86</v>
      </c>
      <c r="AG94" s="79" t="str">
        <f t="shared" si="29"/>
        <v>X</v>
      </c>
      <c r="AH94" s="79">
        <f t="shared" si="22"/>
        <v>154</v>
      </c>
      <c r="AI94" s="79" t="str">
        <f t="shared" si="23"/>
        <v>X</v>
      </c>
      <c r="AJ94" s="79">
        <f>IF('GASTOS PERSONAL DEL PROYECTO'!F90="",0,'GASTOS PERSONAL DEL PROYECTO'!I90)</f>
        <v>0</v>
      </c>
      <c r="AK94" s="79" t="str">
        <f t="shared" si="24"/>
        <v>X</v>
      </c>
      <c r="AL94" s="79" t="str">
        <f t="shared" si="25"/>
        <v>X</v>
      </c>
      <c r="AM94" s="79" t="str">
        <f t="shared" si="26"/>
        <v>X</v>
      </c>
      <c r="AN94" s="79" t="str">
        <f t="shared" si="28"/>
        <v>X</v>
      </c>
      <c r="AO94" s="79" t="str">
        <f t="shared" si="27"/>
        <v>X</v>
      </c>
    </row>
    <row r="95" spans="25:41" x14ac:dyDescent="0.25">
      <c r="Y95" s="79">
        <v>92</v>
      </c>
      <c r="Z95" s="79">
        <f>'GASTOS PERSONAL DEL PROYECTO'!F100</f>
        <v>0</v>
      </c>
      <c r="AA95" s="80" t="str">
        <f t="shared" si="18"/>
        <v>0</v>
      </c>
      <c r="AB95" s="79">
        <f>'GASTOS PERSONAL DEL PROYECTO'!G100</f>
        <v>0</v>
      </c>
      <c r="AC95" s="79">
        <f>'GASTOS PERSONAL DEL PROYECTO'!H100</f>
        <v>0</v>
      </c>
      <c r="AD95" s="79">
        <f>'GASTOS PERSONAL DEL PROYECTO'!I100</f>
        <v>0</v>
      </c>
      <c r="AF95" s="80">
        <v>87</v>
      </c>
      <c r="AG95" s="79" t="str">
        <f t="shared" si="29"/>
        <v>X</v>
      </c>
      <c r="AH95" s="79">
        <f t="shared" si="22"/>
        <v>154</v>
      </c>
      <c r="AI95" s="79" t="str">
        <f t="shared" si="23"/>
        <v>X</v>
      </c>
      <c r="AJ95" s="79">
        <f>IF('GASTOS PERSONAL DEL PROYECTO'!F91="",0,'GASTOS PERSONAL DEL PROYECTO'!I91)</f>
        <v>0</v>
      </c>
      <c r="AK95" s="79" t="str">
        <f t="shared" si="24"/>
        <v>X</v>
      </c>
      <c r="AL95" s="79" t="str">
        <f t="shared" si="25"/>
        <v>X</v>
      </c>
      <c r="AM95" s="79" t="str">
        <f t="shared" si="26"/>
        <v>X</v>
      </c>
      <c r="AN95" s="79" t="str">
        <f t="shared" si="28"/>
        <v>X</v>
      </c>
      <c r="AO95" s="79" t="str">
        <f t="shared" si="27"/>
        <v>X</v>
      </c>
    </row>
    <row r="96" spans="25:41" x14ac:dyDescent="0.25">
      <c r="Y96" s="79">
        <v>93</v>
      </c>
      <c r="Z96" s="79">
        <f>'GASTOS PERSONAL DEL PROYECTO'!F101</f>
        <v>0</v>
      </c>
      <c r="AA96" s="80" t="str">
        <f t="shared" si="18"/>
        <v>0</v>
      </c>
      <c r="AB96" s="79">
        <f>'GASTOS PERSONAL DEL PROYECTO'!G101</f>
        <v>0</v>
      </c>
      <c r="AC96" s="79">
        <f>'GASTOS PERSONAL DEL PROYECTO'!H101</f>
        <v>0</v>
      </c>
      <c r="AD96" s="79">
        <f>'GASTOS PERSONAL DEL PROYECTO'!I101</f>
        <v>0</v>
      </c>
      <c r="AF96" s="80">
        <v>88</v>
      </c>
      <c r="AG96" s="79" t="str">
        <f t="shared" si="29"/>
        <v>X</v>
      </c>
      <c r="AH96" s="79">
        <f t="shared" si="22"/>
        <v>154</v>
      </c>
      <c r="AI96" s="79" t="str">
        <f t="shared" si="23"/>
        <v>X</v>
      </c>
      <c r="AJ96" s="79">
        <f>IF('GASTOS PERSONAL DEL PROYECTO'!F92="",0,'GASTOS PERSONAL DEL PROYECTO'!I92)</f>
        <v>0</v>
      </c>
      <c r="AK96" s="79" t="str">
        <f t="shared" si="24"/>
        <v>X</v>
      </c>
      <c r="AL96" s="79" t="str">
        <f t="shared" si="25"/>
        <v>X</v>
      </c>
      <c r="AM96" s="79" t="str">
        <f t="shared" si="26"/>
        <v>X</v>
      </c>
      <c r="AN96" s="79" t="str">
        <f t="shared" si="28"/>
        <v>X</v>
      </c>
      <c r="AO96" s="79" t="str">
        <f t="shared" si="27"/>
        <v>X</v>
      </c>
    </row>
    <row r="97" spans="25:41" x14ac:dyDescent="0.25">
      <c r="Y97" s="79">
        <v>94</v>
      </c>
      <c r="Z97" s="79">
        <f>'GASTOS PERSONAL DEL PROYECTO'!F102</f>
        <v>0</v>
      </c>
      <c r="AA97" s="80" t="str">
        <f t="shared" si="18"/>
        <v>0</v>
      </c>
      <c r="AB97" s="79">
        <f>'GASTOS PERSONAL DEL PROYECTO'!G102</f>
        <v>0</v>
      </c>
      <c r="AC97" s="79">
        <f>'GASTOS PERSONAL DEL PROYECTO'!H102</f>
        <v>0</v>
      </c>
      <c r="AD97" s="79">
        <f>'GASTOS PERSONAL DEL PROYECTO'!I102</f>
        <v>0</v>
      </c>
      <c r="AF97" s="80">
        <v>89</v>
      </c>
      <c r="AG97" s="79" t="str">
        <f t="shared" si="29"/>
        <v>X</v>
      </c>
      <c r="AH97" s="79">
        <f t="shared" si="22"/>
        <v>154</v>
      </c>
      <c r="AI97" s="79" t="str">
        <f t="shared" si="23"/>
        <v>X</v>
      </c>
      <c r="AJ97" s="79">
        <f>IF('GASTOS PERSONAL DEL PROYECTO'!F93="",0,'GASTOS PERSONAL DEL PROYECTO'!I93)</f>
        <v>0</v>
      </c>
      <c r="AK97" s="79" t="str">
        <f t="shared" si="24"/>
        <v>X</v>
      </c>
      <c r="AL97" s="79" t="str">
        <f t="shared" si="25"/>
        <v>X</v>
      </c>
      <c r="AM97" s="79" t="str">
        <f t="shared" si="26"/>
        <v>X</v>
      </c>
      <c r="AN97" s="79" t="str">
        <f t="shared" si="28"/>
        <v>X</v>
      </c>
      <c r="AO97" s="79" t="str">
        <f t="shared" si="27"/>
        <v>X</v>
      </c>
    </row>
    <row r="98" spans="25:41" x14ac:dyDescent="0.25">
      <c r="Y98" s="79">
        <v>95</v>
      </c>
      <c r="Z98" s="79">
        <f>'GASTOS PERSONAL DEL PROYECTO'!F103</f>
        <v>0</v>
      </c>
      <c r="AA98" s="80" t="str">
        <f t="shared" si="18"/>
        <v>0</v>
      </c>
      <c r="AB98" s="79">
        <f>'GASTOS PERSONAL DEL PROYECTO'!G103</f>
        <v>0</v>
      </c>
      <c r="AC98" s="79">
        <f>'GASTOS PERSONAL DEL PROYECTO'!H103</f>
        <v>0</v>
      </c>
      <c r="AD98" s="79">
        <f>'GASTOS PERSONAL DEL PROYECTO'!I103</f>
        <v>0</v>
      </c>
      <c r="AF98" s="80">
        <v>90</v>
      </c>
      <c r="AG98" s="79" t="str">
        <f t="shared" si="29"/>
        <v>X</v>
      </c>
      <c r="AH98" s="79">
        <f t="shared" si="22"/>
        <v>154</v>
      </c>
      <c r="AI98" s="79" t="str">
        <f t="shared" si="23"/>
        <v>X</v>
      </c>
      <c r="AJ98" s="79">
        <f>IF('GASTOS PERSONAL DEL PROYECTO'!F94="",0,'GASTOS PERSONAL DEL PROYECTO'!I94)</f>
        <v>0</v>
      </c>
      <c r="AK98" s="79" t="str">
        <f t="shared" si="24"/>
        <v>X</v>
      </c>
      <c r="AL98" s="79" t="str">
        <f t="shared" si="25"/>
        <v>X</v>
      </c>
      <c r="AM98" s="79" t="str">
        <f t="shared" si="26"/>
        <v>X</v>
      </c>
      <c r="AN98" s="79" t="str">
        <f t="shared" si="28"/>
        <v>X</v>
      </c>
      <c r="AO98" s="79" t="str">
        <f t="shared" si="27"/>
        <v>X</v>
      </c>
    </row>
    <row r="99" spans="25:41" x14ac:dyDescent="0.25">
      <c r="Y99" s="79">
        <v>96</v>
      </c>
      <c r="Z99" s="79">
        <f>'GASTOS PERSONAL DEL PROYECTO'!F104</f>
        <v>0</v>
      </c>
      <c r="AA99" s="80" t="str">
        <f t="shared" si="18"/>
        <v>0</v>
      </c>
      <c r="AB99" s="79">
        <f>'GASTOS PERSONAL DEL PROYECTO'!G104</f>
        <v>0</v>
      </c>
      <c r="AC99" s="79">
        <f>'GASTOS PERSONAL DEL PROYECTO'!H104</f>
        <v>0</v>
      </c>
      <c r="AD99" s="79">
        <f>'GASTOS PERSONAL DEL PROYECTO'!I104</f>
        <v>0</v>
      </c>
      <c r="AF99" s="80">
        <v>91</v>
      </c>
      <c r="AG99" s="79" t="str">
        <f t="shared" si="29"/>
        <v>X</v>
      </c>
      <c r="AH99" s="79">
        <f t="shared" si="22"/>
        <v>154</v>
      </c>
      <c r="AI99" s="79" t="str">
        <f t="shared" si="23"/>
        <v>X</v>
      </c>
      <c r="AJ99" s="79">
        <f>IF('GASTOS PERSONAL DEL PROYECTO'!F95="",0,'GASTOS PERSONAL DEL PROYECTO'!I95)</f>
        <v>0</v>
      </c>
      <c r="AK99" s="79" t="str">
        <f t="shared" si="24"/>
        <v>X</v>
      </c>
      <c r="AL99" s="79" t="str">
        <f t="shared" si="25"/>
        <v>X</v>
      </c>
      <c r="AM99" s="79" t="str">
        <f t="shared" si="26"/>
        <v>X</v>
      </c>
      <c r="AN99" s="79" t="str">
        <f t="shared" si="28"/>
        <v>X</v>
      </c>
      <c r="AO99" s="79" t="str">
        <f t="shared" si="27"/>
        <v>X</v>
      </c>
    </row>
    <row r="100" spans="25:41" x14ac:dyDescent="0.25">
      <c r="Y100" s="79">
        <v>97</v>
      </c>
      <c r="Z100" s="79">
        <f>'GASTOS PERSONAL DEL PROYECTO'!F105</f>
        <v>0</v>
      </c>
      <c r="AA100" s="80" t="str">
        <f t="shared" si="18"/>
        <v>0</v>
      </c>
      <c r="AB100" s="79">
        <f>'GASTOS PERSONAL DEL PROYECTO'!G105</f>
        <v>0</v>
      </c>
      <c r="AC100" s="79">
        <f>'GASTOS PERSONAL DEL PROYECTO'!H105</f>
        <v>0</v>
      </c>
      <c r="AD100" s="79">
        <f>'GASTOS PERSONAL DEL PROYECTO'!I105</f>
        <v>0</v>
      </c>
      <c r="AF100" s="80">
        <v>92</v>
      </c>
      <c r="AG100" s="79" t="str">
        <f t="shared" si="29"/>
        <v>X</v>
      </c>
      <c r="AH100" s="79">
        <f t="shared" si="22"/>
        <v>154</v>
      </c>
      <c r="AI100" s="79" t="str">
        <f t="shared" si="23"/>
        <v>X</v>
      </c>
      <c r="AJ100" s="79">
        <f>IF('GASTOS PERSONAL DEL PROYECTO'!F96="",0,'GASTOS PERSONAL DEL PROYECTO'!I96)</f>
        <v>0</v>
      </c>
      <c r="AK100" s="79" t="str">
        <f t="shared" si="24"/>
        <v>X</v>
      </c>
      <c r="AL100" s="79" t="str">
        <f t="shared" si="25"/>
        <v>X</v>
      </c>
      <c r="AM100" s="79" t="str">
        <f t="shared" si="26"/>
        <v>X</v>
      </c>
      <c r="AN100" s="79" t="str">
        <f t="shared" si="28"/>
        <v>X</v>
      </c>
      <c r="AO100" s="79" t="str">
        <f t="shared" si="27"/>
        <v>X</v>
      </c>
    </row>
    <row r="101" spans="25:41" x14ac:dyDescent="0.25">
      <c r="Y101" s="79">
        <v>98</v>
      </c>
      <c r="Z101" s="79">
        <f>'GASTOS PERSONAL DEL PROYECTO'!F106</f>
        <v>0</v>
      </c>
      <c r="AA101" s="80" t="str">
        <f t="shared" si="18"/>
        <v>0</v>
      </c>
      <c r="AB101" s="79">
        <f>'GASTOS PERSONAL DEL PROYECTO'!G106</f>
        <v>0</v>
      </c>
      <c r="AC101" s="79">
        <f>'GASTOS PERSONAL DEL PROYECTO'!H106</f>
        <v>0</v>
      </c>
      <c r="AD101" s="79">
        <f>'GASTOS PERSONAL DEL PROYECTO'!I106</f>
        <v>0</v>
      </c>
      <c r="AF101" s="80">
        <v>93</v>
      </c>
      <c r="AG101" s="79" t="str">
        <f t="shared" si="29"/>
        <v>X</v>
      </c>
      <c r="AH101" s="79">
        <f t="shared" si="22"/>
        <v>154</v>
      </c>
      <c r="AI101" s="79" t="str">
        <f t="shared" si="23"/>
        <v>X</v>
      </c>
      <c r="AJ101" s="79">
        <f>IF('GASTOS PERSONAL DEL PROYECTO'!F97="",0,'GASTOS PERSONAL DEL PROYECTO'!I97)</f>
        <v>0</v>
      </c>
      <c r="AK101" s="79" t="str">
        <f t="shared" si="24"/>
        <v>X</v>
      </c>
      <c r="AL101" s="79" t="str">
        <f t="shared" si="25"/>
        <v>X</v>
      </c>
      <c r="AM101" s="79" t="str">
        <f t="shared" si="26"/>
        <v>X</v>
      </c>
      <c r="AN101" s="79" t="str">
        <f t="shared" si="28"/>
        <v>X</v>
      </c>
      <c r="AO101" s="79" t="str">
        <f t="shared" si="27"/>
        <v>X</v>
      </c>
    </row>
    <row r="102" spans="25:41" x14ac:dyDescent="0.25">
      <c r="Y102" s="79">
        <v>99</v>
      </c>
      <c r="Z102" s="79">
        <f>'GASTOS PERSONAL DEL PROYECTO'!F107</f>
        <v>0</v>
      </c>
      <c r="AA102" s="80" t="str">
        <f t="shared" si="18"/>
        <v>0</v>
      </c>
      <c r="AB102" s="79">
        <f>'GASTOS PERSONAL DEL PROYECTO'!G107</f>
        <v>0</v>
      </c>
      <c r="AC102" s="79">
        <f>'GASTOS PERSONAL DEL PROYECTO'!H107</f>
        <v>0</v>
      </c>
      <c r="AD102" s="79">
        <f>'GASTOS PERSONAL DEL PROYECTO'!I107</f>
        <v>0</v>
      </c>
      <c r="AF102" s="80">
        <v>94</v>
      </c>
      <c r="AG102" s="79" t="str">
        <f t="shared" si="29"/>
        <v>X</v>
      </c>
      <c r="AH102" s="79">
        <f t="shared" si="22"/>
        <v>154</v>
      </c>
      <c r="AI102" s="79" t="str">
        <f t="shared" si="23"/>
        <v>X</v>
      </c>
      <c r="AJ102" s="79">
        <f>IF('GASTOS PERSONAL DEL PROYECTO'!F98="",0,'GASTOS PERSONAL DEL PROYECTO'!I98)</f>
        <v>0</v>
      </c>
      <c r="AK102" s="79" t="str">
        <f t="shared" si="24"/>
        <v>X</v>
      </c>
      <c r="AL102" s="79" t="str">
        <f t="shared" si="25"/>
        <v>X</v>
      </c>
      <c r="AM102" s="79" t="str">
        <f t="shared" si="26"/>
        <v>X</v>
      </c>
      <c r="AN102" s="79" t="str">
        <f t="shared" si="28"/>
        <v>X</v>
      </c>
      <c r="AO102" s="79" t="str">
        <f t="shared" si="27"/>
        <v>X</v>
      </c>
    </row>
    <row r="103" spans="25:41" x14ac:dyDescent="0.25">
      <c r="Y103" s="79">
        <v>100</v>
      </c>
      <c r="Z103" s="79">
        <f>'GASTOS PERSONAL DEL PROYECTO'!F108</f>
        <v>0</v>
      </c>
      <c r="AA103" s="80" t="str">
        <f t="shared" si="18"/>
        <v>0</v>
      </c>
      <c r="AB103" s="79">
        <f>'GASTOS PERSONAL DEL PROYECTO'!G108</f>
        <v>0</v>
      </c>
      <c r="AC103" s="79">
        <f>'GASTOS PERSONAL DEL PROYECTO'!H108</f>
        <v>0</v>
      </c>
      <c r="AD103" s="79">
        <f>'GASTOS PERSONAL DEL PROYECTO'!I108</f>
        <v>0</v>
      </c>
      <c r="AF103" s="80">
        <v>95</v>
      </c>
      <c r="AG103" s="79" t="str">
        <f t="shared" si="29"/>
        <v>X</v>
      </c>
      <c r="AH103" s="79">
        <f t="shared" si="22"/>
        <v>154</v>
      </c>
      <c r="AI103" s="79" t="str">
        <f t="shared" si="23"/>
        <v>X</v>
      </c>
      <c r="AJ103" s="79">
        <f>IF('GASTOS PERSONAL DEL PROYECTO'!F99="",0,'GASTOS PERSONAL DEL PROYECTO'!I99)</f>
        <v>0</v>
      </c>
      <c r="AK103" s="79" t="str">
        <f t="shared" si="24"/>
        <v>X</v>
      </c>
      <c r="AL103" s="79" t="str">
        <f t="shared" si="25"/>
        <v>X</v>
      </c>
      <c r="AM103" s="79" t="str">
        <f t="shared" si="26"/>
        <v>X</v>
      </c>
      <c r="AN103" s="79" t="str">
        <f t="shared" si="28"/>
        <v>X</v>
      </c>
      <c r="AO103" s="79" t="str">
        <f t="shared" si="27"/>
        <v>X</v>
      </c>
    </row>
    <row r="104" spans="25:41" x14ac:dyDescent="0.25">
      <c r="Y104" s="79">
        <v>101</v>
      </c>
      <c r="Z104" s="79">
        <f>'GASTOS PERSONAL DEL PROYECTO'!F109</f>
        <v>0</v>
      </c>
      <c r="AA104" s="80" t="str">
        <f t="shared" si="18"/>
        <v>0</v>
      </c>
      <c r="AB104" s="79">
        <f>'GASTOS PERSONAL DEL PROYECTO'!G109</f>
        <v>0</v>
      </c>
      <c r="AC104" s="79">
        <f>'GASTOS PERSONAL DEL PROYECTO'!H109</f>
        <v>0</v>
      </c>
      <c r="AD104" s="79">
        <f>'GASTOS PERSONAL DEL PROYECTO'!I109</f>
        <v>0</v>
      </c>
      <c r="AF104" s="80">
        <v>96</v>
      </c>
      <c r="AG104" s="79" t="str">
        <f t="shared" si="29"/>
        <v>X</v>
      </c>
      <c r="AH104" s="79">
        <f t="shared" si="22"/>
        <v>154</v>
      </c>
      <c r="AI104" s="79" t="str">
        <f t="shared" si="23"/>
        <v>X</v>
      </c>
      <c r="AJ104" s="79">
        <f>IF('GASTOS PERSONAL DEL PROYECTO'!F100="",0,'GASTOS PERSONAL DEL PROYECTO'!I100)</f>
        <v>0</v>
      </c>
      <c r="AK104" s="79" t="str">
        <f t="shared" si="24"/>
        <v>X</v>
      </c>
      <c r="AL104" s="79" t="str">
        <f t="shared" si="25"/>
        <v>X</v>
      </c>
      <c r="AM104" s="79" t="str">
        <f t="shared" si="26"/>
        <v>X</v>
      </c>
      <c r="AN104" s="79" t="str">
        <f t="shared" si="28"/>
        <v>X</v>
      </c>
      <c r="AO104" s="79" t="str">
        <f t="shared" si="27"/>
        <v>X</v>
      </c>
    </row>
    <row r="105" spans="25:41" x14ac:dyDescent="0.25">
      <c r="Y105" s="79">
        <v>102</v>
      </c>
      <c r="Z105" s="79">
        <f>'GASTOS PERSONAL DEL PROYECTO'!F110</f>
        <v>0</v>
      </c>
      <c r="AA105" s="80" t="str">
        <f t="shared" si="18"/>
        <v>0</v>
      </c>
      <c r="AB105" s="79">
        <f>'GASTOS PERSONAL DEL PROYECTO'!G110</f>
        <v>0</v>
      </c>
      <c r="AC105" s="79">
        <f>'GASTOS PERSONAL DEL PROYECTO'!H110</f>
        <v>0</v>
      </c>
      <c r="AD105" s="79">
        <f>'GASTOS PERSONAL DEL PROYECTO'!I110</f>
        <v>0</v>
      </c>
      <c r="AF105" s="80">
        <v>97</v>
      </c>
      <c r="AG105" s="79" t="str">
        <f t="shared" si="29"/>
        <v>X</v>
      </c>
      <c r="AH105" s="79">
        <f t="shared" ref="AH105:AH136" si="30">COUNTIF($AG$9:$AG$162,"&lt;="&amp;AG105)</f>
        <v>154</v>
      </c>
      <c r="AI105" s="79" t="str">
        <f t="shared" ref="AI105:AI136" si="31">AG105</f>
        <v>X</v>
      </c>
      <c r="AJ105" s="79">
        <f>IF('GASTOS PERSONAL DEL PROYECTO'!F101="",0,'GASTOS PERSONAL DEL PROYECTO'!I101)</f>
        <v>0</v>
      </c>
      <c r="AK105" s="79" t="str">
        <f t="shared" si="24"/>
        <v>X</v>
      </c>
      <c r="AL105" s="79" t="str">
        <f t="shared" si="25"/>
        <v>X</v>
      </c>
      <c r="AM105" s="79" t="str">
        <f t="shared" si="26"/>
        <v>X</v>
      </c>
      <c r="AN105" s="79" t="str">
        <f t="shared" si="28"/>
        <v>X</v>
      </c>
      <c r="AO105" s="79" t="str">
        <f t="shared" si="27"/>
        <v>X</v>
      </c>
    </row>
    <row r="106" spans="25:41" x14ac:dyDescent="0.25">
      <c r="Y106" s="79">
        <v>103</v>
      </c>
      <c r="Z106" s="79">
        <f>'GASTOS PERSONAL DEL PROYECTO'!F111</f>
        <v>0</v>
      </c>
      <c r="AA106" s="80" t="str">
        <f t="shared" si="18"/>
        <v>0</v>
      </c>
      <c r="AB106" s="79">
        <f>'GASTOS PERSONAL DEL PROYECTO'!G111</f>
        <v>0</v>
      </c>
      <c r="AC106" s="79">
        <f>'GASTOS PERSONAL DEL PROYECTO'!H111</f>
        <v>0</v>
      </c>
      <c r="AD106" s="79">
        <f>'GASTOS PERSONAL DEL PROYECTO'!I111</f>
        <v>0</v>
      </c>
      <c r="AF106" s="80">
        <v>98</v>
      </c>
      <c r="AG106" s="79" t="str">
        <f t="shared" si="29"/>
        <v>X</v>
      </c>
      <c r="AH106" s="79">
        <f t="shared" si="30"/>
        <v>154</v>
      </c>
      <c r="AI106" s="79" t="str">
        <f t="shared" si="31"/>
        <v>X</v>
      </c>
      <c r="AJ106" s="79">
        <f>IF('GASTOS PERSONAL DEL PROYECTO'!F102="",0,'GASTOS PERSONAL DEL PROYECTO'!I102)</f>
        <v>0</v>
      </c>
      <c r="AK106" s="79" t="str">
        <f t="shared" si="24"/>
        <v>X</v>
      </c>
      <c r="AL106" s="79" t="str">
        <f t="shared" si="25"/>
        <v>X</v>
      </c>
      <c r="AM106" s="79" t="str">
        <f t="shared" si="26"/>
        <v>X</v>
      </c>
      <c r="AN106" s="79" t="str">
        <f t="shared" si="28"/>
        <v>X</v>
      </c>
      <c r="AO106" s="79" t="str">
        <f t="shared" si="27"/>
        <v>X</v>
      </c>
    </row>
    <row r="107" spans="25:41" x14ac:dyDescent="0.25">
      <c r="Y107" s="79">
        <v>104</v>
      </c>
      <c r="Z107" s="79">
        <f>'GASTOS PERSONAL DEL PROYECTO'!F112</f>
        <v>0</v>
      </c>
      <c r="AA107" s="80" t="str">
        <f t="shared" si="18"/>
        <v>0</v>
      </c>
      <c r="AB107" s="79">
        <f>'GASTOS PERSONAL DEL PROYECTO'!G112</f>
        <v>0</v>
      </c>
      <c r="AC107" s="79">
        <f>'GASTOS PERSONAL DEL PROYECTO'!H112</f>
        <v>0</v>
      </c>
      <c r="AD107" s="79">
        <f>'GASTOS PERSONAL DEL PROYECTO'!I112</f>
        <v>0</v>
      </c>
      <c r="AF107" s="80">
        <v>99</v>
      </c>
      <c r="AG107" s="79" t="str">
        <f t="shared" si="29"/>
        <v>X</v>
      </c>
      <c r="AH107" s="79">
        <f t="shared" si="30"/>
        <v>154</v>
      </c>
      <c r="AI107" s="79" t="str">
        <f t="shared" si="31"/>
        <v>X</v>
      </c>
      <c r="AJ107" s="79">
        <f>IF('GASTOS PERSONAL DEL PROYECTO'!F103="",0,'GASTOS PERSONAL DEL PROYECTO'!I103)</f>
        <v>0</v>
      </c>
      <c r="AK107" s="79" t="str">
        <f t="shared" si="24"/>
        <v>X</v>
      </c>
      <c r="AL107" s="79" t="str">
        <f t="shared" si="25"/>
        <v>X</v>
      </c>
      <c r="AM107" s="79" t="str">
        <f t="shared" si="26"/>
        <v>X</v>
      </c>
      <c r="AN107" s="79" t="str">
        <f t="shared" si="28"/>
        <v>X</v>
      </c>
      <c r="AO107" s="79" t="str">
        <f t="shared" si="27"/>
        <v>X</v>
      </c>
    </row>
    <row r="108" spans="25:41" x14ac:dyDescent="0.25">
      <c r="Y108" s="79">
        <v>105</v>
      </c>
      <c r="Z108" s="79">
        <f>'GASTOS PERSONAL DEL PROYECTO'!F113</f>
        <v>0</v>
      </c>
      <c r="AA108" s="80" t="str">
        <f t="shared" si="18"/>
        <v>0</v>
      </c>
      <c r="AB108" s="79">
        <f>'GASTOS PERSONAL DEL PROYECTO'!G113</f>
        <v>0</v>
      </c>
      <c r="AC108" s="79">
        <f>'GASTOS PERSONAL DEL PROYECTO'!H113</f>
        <v>0</v>
      </c>
      <c r="AD108" s="79">
        <f>'GASTOS PERSONAL DEL PROYECTO'!I113</f>
        <v>0</v>
      </c>
      <c r="AF108" s="80">
        <v>100</v>
      </c>
      <c r="AG108" s="79" t="str">
        <f t="shared" si="29"/>
        <v>X</v>
      </c>
      <c r="AH108" s="79">
        <f t="shared" si="30"/>
        <v>154</v>
      </c>
      <c r="AI108" s="79" t="str">
        <f t="shared" si="31"/>
        <v>X</v>
      </c>
      <c r="AJ108" s="79">
        <f>IF('GASTOS PERSONAL DEL PROYECTO'!F104="",0,'GASTOS PERSONAL DEL PROYECTO'!I104)</f>
        <v>0</v>
      </c>
      <c r="AK108" s="79" t="str">
        <f t="shared" si="24"/>
        <v>X</v>
      </c>
      <c r="AL108" s="79" t="str">
        <f t="shared" si="25"/>
        <v>X</v>
      </c>
      <c r="AM108" s="79" t="str">
        <f t="shared" si="26"/>
        <v>X</v>
      </c>
      <c r="AN108" s="79" t="str">
        <f t="shared" si="28"/>
        <v>X</v>
      </c>
      <c r="AO108" s="79" t="str">
        <f t="shared" si="27"/>
        <v>X</v>
      </c>
    </row>
    <row r="109" spans="25:41" x14ac:dyDescent="0.25">
      <c r="Y109" s="79">
        <v>106</v>
      </c>
      <c r="Z109" s="79">
        <f>'GASTOS PERSONAL DEL PROYECTO'!F114</f>
        <v>0</v>
      </c>
      <c r="AA109" s="80" t="str">
        <f t="shared" si="18"/>
        <v>0</v>
      </c>
      <c r="AB109" s="79">
        <f>'GASTOS PERSONAL DEL PROYECTO'!G114</f>
        <v>0</v>
      </c>
      <c r="AC109" s="79">
        <f>'GASTOS PERSONAL DEL PROYECTO'!H114</f>
        <v>0</v>
      </c>
      <c r="AD109" s="79">
        <f>'GASTOS PERSONAL DEL PROYECTO'!I114</f>
        <v>0</v>
      </c>
      <c r="AF109" s="80">
        <v>101</v>
      </c>
      <c r="AG109" s="79" t="str">
        <f t="shared" si="29"/>
        <v>X</v>
      </c>
      <c r="AH109" s="79">
        <f t="shared" si="30"/>
        <v>154</v>
      </c>
      <c r="AI109" s="79" t="str">
        <f t="shared" si="31"/>
        <v>X</v>
      </c>
      <c r="AJ109" s="79">
        <f>IF('GASTOS PERSONAL DEL PROYECTO'!F105="",0,'GASTOS PERSONAL DEL PROYECTO'!I105)</f>
        <v>0</v>
      </c>
      <c r="AK109" s="79" t="str">
        <f t="shared" si="24"/>
        <v>X</v>
      </c>
      <c r="AL109" s="79" t="str">
        <f t="shared" si="25"/>
        <v>X</v>
      </c>
      <c r="AM109" s="79" t="str">
        <f t="shared" si="26"/>
        <v>X</v>
      </c>
      <c r="AN109" s="79" t="str">
        <f t="shared" si="28"/>
        <v>X</v>
      </c>
      <c r="AO109" s="79" t="str">
        <f t="shared" si="27"/>
        <v>X</v>
      </c>
    </row>
    <row r="110" spans="25:41" x14ac:dyDescent="0.25">
      <c r="Y110" s="79">
        <v>107</v>
      </c>
      <c r="Z110" s="79">
        <f>'GASTOS PERSONAL DEL PROYECTO'!F115</f>
        <v>0</v>
      </c>
      <c r="AA110" s="80" t="str">
        <f t="shared" si="18"/>
        <v>0</v>
      </c>
      <c r="AB110" s="79">
        <f>'GASTOS PERSONAL DEL PROYECTO'!G115</f>
        <v>0</v>
      </c>
      <c r="AC110" s="79">
        <f>'GASTOS PERSONAL DEL PROYECTO'!H115</f>
        <v>0</v>
      </c>
      <c r="AD110" s="79">
        <f>'GASTOS PERSONAL DEL PROYECTO'!I115</f>
        <v>0</v>
      </c>
      <c r="AF110" s="80">
        <v>102</v>
      </c>
      <c r="AG110" s="79" t="str">
        <f t="shared" si="29"/>
        <v>X</v>
      </c>
      <c r="AH110" s="79">
        <f t="shared" si="30"/>
        <v>154</v>
      </c>
      <c r="AI110" s="79" t="str">
        <f t="shared" si="31"/>
        <v>X</v>
      </c>
      <c r="AJ110" s="79">
        <f>IF('GASTOS PERSONAL DEL PROYECTO'!F106="",0,'GASTOS PERSONAL DEL PROYECTO'!I106)</f>
        <v>0</v>
      </c>
      <c r="AK110" s="79" t="str">
        <f t="shared" si="24"/>
        <v>X</v>
      </c>
      <c r="AL110" s="79" t="str">
        <f t="shared" si="25"/>
        <v>X</v>
      </c>
      <c r="AM110" s="79" t="str">
        <f t="shared" si="26"/>
        <v>X</v>
      </c>
      <c r="AN110" s="79" t="str">
        <f t="shared" si="28"/>
        <v>X</v>
      </c>
      <c r="AO110" s="79" t="str">
        <f t="shared" si="27"/>
        <v>X</v>
      </c>
    </row>
    <row r="111" spans="25:41" x14ac:dyDescent="0.25">
      <c r="Y111" s="79">
        <v>108</v>
      </c>
      <c r="Z111" s="79">
        <f>'GASTOS PERSONAL DEL PROYECTO'!F116</f>
        <v>0</v>
      </c>
      <c r="AA111" s="80" t="str">
        <f t="shared" si="18"/>
        <v>0</v>
      </c>
      <c r="AB111" s="79">
        <f>'GASTOS PERSONAL DEL PROYECTO'!G116</f>
        <v>0</v>
      </c>
      <c r="AC111" s="79">
        <f>'GASTOS PERSONAL DEL PROYECTO'!H116</f>
        <v>0</v>
      </c>
      <c r="AD111" s="79">
        <f>'GASTOS PERSONAL DEL PROYECTO'!I116</f>
        <v>0</v>
      </c>
      <c r="AF111" s="80">
        <v>103</v>
      </c>
      <c r="AG111" s="79" t="str">
        <f t="shared" si="29"/>
        <v>X</v>
      </c>
      <c r="AH111" s="79">
        <f t="shared" si="30"/>
        <v>154</v>
      </c>
      <c r="AI111" s="79" t="str">
        <f t="shared" si="31"/>
        <v>X</v>
      </c>
      <c r="AJ111" s="79">
        <f>IF('GASTOS PERSONAL DEL PROYECTO'!F107="",0,'GASTOS PERSONAL DEL PROYECTO'!I107)</f>
        <v>0</v>
      </c>
      <c r="AK111" s="79" t="str">
        <f t="shared" si="24"/>
        <v>X</v>
      </c>
      <c r="AL111" s="79" t="str">
        <f t="shared" si="25"/>
        <v>X</v>
      </c>
      <c r="AM111" s="79" t="str">
        <f t="shared" si="26"/>
        <v>X</v>
      </c>
      <c r="AN111" s="79" t="str">
        <f t="shared" si="28"/>
        <v>X</v>
      </c>
      <c r="AO111" s="79" t="str">
        <f t="shared" si="27"/>
        <v>X</v>
      </c>
    </row>
    <row r="112" spans="25:41" x14ac:dyDescent="0.25">
      <c r="Y112" s="79">
        <v>109</v>
      </c>
      <c r="Z112" s="79">
        <f>'GASTOS PERSONAL DEL PROYECTO'!F117</f>
        <v>0</v>
      </c>
      <c r="AA112" s="80" t="str">
        <f t="shared" si="18"/>
        <v>0</v>
      </c>
      <c r="AB112" s="79">
        <f>'GASTOS PERSONAL DEL PROYECTO'!G117</f>
        <v>0</v>
      </c>
      <c r="AC112" s="79">
        <f>'GASTOS PERSONAL DEL PROYECTO'!H117</f>
        <v>0</v>
      </c>
      <c r="AD112" s="79">
        <f>'GASTOS PERSONAL DEL PROYECTO'!I117</f>
        <v>0</v>
      </c>
      <c r="AF112" s="80">
        <v>104</v>
      </c>
      <c r="AG112" s="79" t="str">
        <f t="shared" si="29"/>
        <v>X</v>
      </c>
      <c r="AH112" s="79">
        <f t="shared" si="30"/>
        <v>154</v>
      </c>
      <c r="AI112" s="79" t="str">
        <f t="shared" si="31"/>
        <v>X</v>
      </c>
      <c r="AJ112" s="79">
        <f>IF('GASTOS PERSONAL DEL PROYECTO'!F108="",0,'GASTOS PERSONAL DEL PROYECTO'!I108)</f>
        <v>0</v>
      </c>
      <c r="AK112" s="79" t="str">
        <f t="shared" si="24"/>
        <v>X</v>
      </c>
      <c r="AL112" s="79" t="str">
        <f t="shared" si="25"/>
        <v>X</v>
      </c>
      <c r="AM112" s="79" t="str">
        <f t="shared" si="26"/>
        <v>X</v>
      </c>
      <c r="AN112" s="79" t="str">
        <f t="shared" si="28"/>
        <v>X</v>
      </c>
      <c r="AO112" s="79" t="str">
        <f t="shared" si="27"/>
        <v>X</v>
      </c>
    </row>
    <row r="113" spans="25:41" x14ac:dyDescent="0.25">
      <c r="Y113" s="79">
        <v>110</v>
      </c>
      <c r="Z113" s="79">
        <f>'GASTOS PERSONAL DEL PROYECTO'!F118</f>
        <v>0</v>
      </c>
      <c r="AA113" s="80" t="str">
        <f t="shared" si="18"/>
        <v>0</v>
      </c>
      <c r="AB113" s="79">
        <f>'GASTOS PERSONAL DEL PROYECTO'!G118</f>
        <v>0</v>
      </c>
      <c r="AC113" s="79">
        <f>'GASTOS PERSONAL DEL PROYECTO'!H118</f>
        <v>0</v>
      </c>
      <c r="AD113" s="79">
        <f>'GASTOS PERSONAL DEL PROYECTO'!I118</f>
        <v>0</v>
      </c>
      <c r="AF113" s="80">
        <v>105</v>
      </c>
      <c r="AG113" s="79" t="str">
        <f t="shared" si="29"/>
        <v>X</v>
      </c>
      <c r="AH113" s="79">
        <f t="shared" si="30"/>
        <v>154</v>
      </c>
      <c r="AI113" s="79" t="str">
        <f t="shared" si="31"/>
        <v>X</v>
      </c>
      <c r="AJ113" s="79">
        <f>IF('GASTOS PERSONAL DEL PROYECTO'!F109="",0,'GASTOS PERSONAL DEL PROYECTO'!I109)</f>
        <v>0</v>
      </c>
      <c r="AK113" s="79" t="str">
        <f t="shared" si="24"/>
        <v>X</v>
      </c>
      <c r="AL113" s="79" t="str">
        <f t="shared" si="25"/>
        <v>X</v>
      </c>
      <c r="AM113" s="79" t="str">
        <f t="shared" si="26"/>
        <v>X</v>
      </c>
      <c r="AN113" s="79" t="str">
        <f t="shared" si="28"/>
        <v>X</v>
      </c>
      <c r="AO113" s="79" t="str">
        <f t="shared" si="27"/>
        <v>X</v>
      </c>
    </row>
    <row r="114" spans="25:41" x14ac:dyDescent="0.25">
      <c r="Y114" s="79">
        <v>111</v>
      </c>
      <c r="Z114" s="79">
        <f>'GASTOS PERSONAL DEL PROYECTO'!F119</f>
        <v>0</v>
      </c>
      <c r="AA114" s="80" t="str">
        <f t="shared" si="18"/>
        <v>0</v>
      </c>
      <c r="AB114" s="79">
        <f>'GASTOS PERSONAL DEL PROYECTO'!G119</f>
        <v>0</v>
      </c>
      <c r="AC114" s="79">
        <f>'GASTOS PERSONAL DEL PROYECTO'!H119</f>
        <v>0</v>
      </c>
      <c r="AD114" s="79">
        <f>'GASTOS PERSONAL DEL PROYECTO'!I119</f>
        <v>0</v>
      </c>
      <c r="AF114" s="80">
        <v>106</v>
      </c>
      <c r="AG114" s="79" t="str">
        <f t="shared" si="29"/>
        <v>X</v>
      </c>
      <c r="AH114" s="79">
        <f t="shared" si="30"/>
        <v>154</v>
      </c>
      <c r="AI114" s="79" t="str">
        <f t="shared" si="31"/>
        <v>X</v>
      </c>
      <c r="AJ114" s="79">
        <f>IF('GASTOS PERSONAL DEL PROYECTO'!F110="",0,'GASTOS PERSONAL DEL PROYECTO'!I110)</f>
        <v>0</v>
      </c>
      <c r="AK114" s="79" t="str">
        <f t="shared" si="24"/>
        <v>X</v>
      </c>
      <c r="AL114" s="79" t="str">
        <f t="shared" si="25"/>
        <v>X</v>
      </c>
      <c r="AM114" s="79" t="str">
        <f t="shared" si="26"/>
        <v>X</v>
      </c>
      <c r="AN114" s="79" t="str">
        <f t="shared" si="28"/>
        <v>X</v>
      </c>
      <c r="AO114" s="79" t="str">
        <f t="shared" si="27"/>
        <v>X</v>
      </c>
    </row>
    <row r="115" spans="25:41" x14ac:dyDescent="0.25">
      <c r="Y115" s="79">
        <v>112</v>
      </c>
      <c r="Z115" s="79">
        <f>'GASTOS PERSONAL DEL PROYECTO'!F120</f>
        <v>0</v>
      </c>
      <c r="AA115" s="80" t="str">
        <f t="shared" si="18"/>
        <v>0</v>
      </c>
      <c r="AB115" s="79">
        <f>'GASTOS PERSONAL DEL PROYECTO'!G120</f>
        <v>0</v>
      </c>
      <c r="AC115" s="79">
        <f>'GASTOS PERSONAL DEL PROYECTO'!H120</f>
        <v>0</v>
      </c>
      <c r="AD115" s="79">
        <f>'GASTOS PERSONAL DEL PROYECTO'!I120</f>
        <v>0</v>
      </c>
      <c r="AF115" s="80">
        <v>107</v>
      </c>
      <c r="AG115" s="79" t="str">
        <f t="shared" si="29"/>
        <v>X</v>
      </c>
      <c r="AH115" s="79">
        <f t="shared" si="30"/>
        <v>154</v>
      </c>
      <c r="AI115" s="79" t="str">
        <f t="shared" si="31"/>
        <v>X</v>
      </c>
      <c r="AJ115" s="79">
        <f>IF('GASTOS PERSONAL DEL PROYECTO'!F111="",0,'GASTOS PERSONAL DEL PROYECTO'!I111)</f>
        <v>0</v>
      </c>
      <c r="AK115" s="79" t="str">
        <f t="shared" si="24"/>
        <v>X</v>
      </c>
      <c r="AL115" s="79" t="str">
        <f t="shared" si="25"/>
        <v>X</v>
      </c>
      <c r="AM115" s="79" t="str">
        <f t="shared" si="26"/>
        <v>X</v>
      </c>
      <c r="AN115" s="79" t="str">
        <f t="shared" si="28"/>
        <v>X</v>
      </c>
      <c r="AO115" s="79" t="str">
        <f t="shared" si="27"/>
        <v>X</v>
      </c>
    </row>
    <row r="116" spans="25:41" x14ac:dyDescent="0.25">
      <c r="Y116" s="79">
        <v>113</v>
      </c>
      <c r="Z116" s="79">
        <f>'GASTOS PERSONAL DEL PROYECTO'!F121</f>
        <v>0</v>
      </c>
      <c r="AA116" s="80" t="str">
        <f t="shared" si="18"/>
        <v>0</v>
      </c>
      <c r="AB116" s="79">
        <f>'GASTOS PERSONAL DEL PROYECTO'!G121</f>
        <v>0</v>
      </c>
      <c r="AC116" s="79">
        <f>'GASTOS PERSONAL DEL PROYECTO'!H121</f>
        <v>0</v>
      </c>
      <c r="AD116" s="79">
        <f>'GASTOS PERSONAL DEL PROYECTO'!I121</f>
        <v>0</v>
      </c>
      <c r="AF116" s="80">
        <v>108</v>
      </c>
      <c r="AG116" s="79" t="str">
        <f t="shared" si="29"/>
        <v>X</v>
      </c>
      <c r="AH116" s="79">
        <f t="shared" si="30"/>
        <v>154</v>
      </c>
      <c r="AI116" s="79" t="str">
        <f t="shared" si="31"/>
        <v>X</v>
      </c>
      <c r="AJ116" s="79">
        <f>IF('GASTOS PERSONAL DEL PROYECTO'!F112="",0,'GASTOS PERSONAL DEL PROYECTO'!I112)</f>
        <v>0</v>
      </c>
      <c r="AK116" s="79" t="str">
        <f t="shared" si="24"/>
        <v>X</v>
      </c>
      <c r="AL116" s="79" t="str">
        <f t="shared" si="25"/>
        <v>X</v>
      </c>
      <c r="AM116" s="79" t="str">
        <f t="shared" si="26"/>
        <v>X</v>
      </c>
      <c r="AN116" s="79" t="str">
        <f t="shared" si="28"/>
        <v>X</v>
      </c>
      <c r="AO116" s="79" t="str">
        <f t="shared" si="27"/>
        <v>X</v>
      </c>
    </row>
    <row r="117" spans="25:41" x14ac:dyDescent="0.25">
      <c r="Y117" s="79">
        <v>114</v>
      </c>
      <c r="Z117" s="79">
        <f>'GASTOS PERSONAL DEL PROYECTO'!F122</f>
        <v>0</v>
      </c>
      <c r="AA117" s="80" t="str">
        <f t="shared" si="18"/>
        <v>0</v>
      </c>
      <c r="AB117" s="79">
        <f>'GASTOS PERSONAL DEL PROYECTO'!G122</f>
        <v>0</v>
      </c>
      <c r="AC117" s="79">
        <f>'GASTOS PERSONAL DEL PROYECTO'!H122</f>
        <v>0</v>
      </c>
      <c r="AD117" s="79">
        <f>'GASTOS PERSONAL DEL PROYECTO'!I122</f>
        <v>0</v>
      </c>
      <c r="AF117" s="80">
        <v>109</v>
      </c>
      <c r="AG117" s="79" t="str">
        <f t="shared" si="29"/>
        <v>X</v>
      </c>
      <c r="AH117" s="79">
        <f t="shared" si="30"/>
        <v>154</v>
      </c>
      <c r="AI117" s="79" t="str">
        <f t="shared" si="31"/>
        <v>X</v>
      </c>
      <c r="AJ117" s="79">
        <f>IF('GASTOS PERSONAL DEL PROYECTO'!F113="",0,'GASTOS PERSONAL DEL PROYECTO'!I113)</f>
        <v>0</v>
      </c>
      <c r="AK117" s="79" t="str">
        <f t="shared" si="24"/>
        <v>X</v>
      </c>
      <c r="AL117" s="79" t="str">
        <f t="shared" si="25"/>
        <v>X</v>
      </c>
      <c r="AM117" s="79" t="str">
        <f t="shared" si="26"/>
        <v>X</v>
      </c>
      <c r="AN117" s="79" t="str">
        <f t="shared" si="28"/>
        <v>X</v>
      </c>
      <c r="AO117" s="79" t="str">
        <f t="shared" si="27"/>
        <v>X</v>
      </c>
    </row>
    <row r="118" spans="25:41" x14ac:dyDescent="0.25">
      <c r="Y118" s="79">
        <v>115</v>
      </c>
      <c r="Z118" s="79">
        <f>'GASTOS PERSONAL DEL PROYECTO'!F123</f>
        <v>0</v>
      </c>
      <c r="AA118" s="80" t="str">
        <f t="shared" si="18"/>
        <v>0</v>
      </c>
      <c r="AB118" s="79">
        <f>'GASTOS PERSONAL DEL PROYECTO'!G123</f>
        <v>0</v>
      </c>
      <c r="AC118" s="79">
        <f>'GASTOS PERSONAL DEL PROYECTO'!H123</f>
        <v>0</v>
      </c>
      <c r="AD118" s="79">
        <f>'GASTOS PERSONAL DEL PROYECTO'!I123</f>
        <v>0</v>
      </c>
      <c r="AF118" s="80">
        <v>110</v>
      </c>
      <c r="AG118" s="79" t="str">
        <f t="shared" ref="AG118:AG141" si="32">IF(Z109=0,"X",CONCATENATE(RIGHT(VALUE(Z109),2)," ",AB109))</f>
        <v>X</v>
      </c>
      <c r="AH118" s="79">
        <f t="shared" si="30"/>
        <v>154</v>
      </c>
      <c r="AI118" s="79" t="str">
        <f t="shared" si="31"/>
        <v>X</v>
      </c>
      <c r="AJ118" s="79">
        <f>IF('GASTOS PERSONAL DEL PROYECTO'!F114="",0,'GASTOS PERSONAL DEL PROYECTO'!I114)</f>
        <v>0</v>
      </c>
      <c r="AK118" s="79" t="str">
        <f t="shared" si="24"/>
        <v>X</v>
      </c>
      <c r="AL118" s="79" t="str">
        <f t="shared" si="25"/>
        <v>X</v>
      </c>
      <c r="AM118" s="79" t="str">
        <f t="shared" si="26"/>
        <v>X</v>
      </c>
      <c r="AN118" s="79" t="str">
        <f t="shared" si="28"/>
        <v>X</v>
      </c>
      <c r="AO118" s="79" t="str">
        <f t="shared" si="27"/>
        <v>X</v>
      </c>
    </row>
    <row r="119" spans="25:41" x14ac:dyDescent="0.25">
      <c r="Y119" s="79">
        <v>116</v>
      </c>
      <c r="Z119" s="79">
        <f>'GASTOS PERSONAL DEL PROYECTO'!F124</f>
        <v>0</v>
      </c>
      <c r="AA119" s="80" t="str">
        <f t="shared" si="18"/>
        <v>0</v>
      </c>
      <c r="AB119" s="79">
        <f>'GASTOS PERSONAL DEL PROYECTO'!G124</f>
        <v>0</v>
      </c>
      <c r="AC119" s="79">
        <f>'GASTOS PERSONAL DEL PROYECTO'!H124</f>
        <v>0</v>
      </c>
      <c r="AD119" s="79">
        <f>'GASTOS PERSONAL DEL PROYECTO'!I124</f>
        <v>0</v>
      </c>
      <c r="AF119" s="80">
        <v>111</v>
      </c>
      <c r="AG119" s="79" t="str">
        <f t="shared" si="32"/>
        <v>X</v>
      </c>
      <c r="AH119" s="79">
        <f t="shared" si="30"/>
        <v>154</v>
      </c>
      <c r="AI119" s="79" t="str">
        <f t="shared" si="31"/>
        <v>X</v>
      </c>
      <c r="AJ119" s="79">
        <f>IF('GASTOS PERSONAL DEL PROYECTO'!F115="",0,'GASTOS PERSONAL DEL PROYECTO'!I115)</f>
        <v>0</v>
      </c>
      <c r="AK119" s="79" t="str">
        <f t="shared" si="24"/>
        <v>X</v>
      </c>
      <c r="AL119" s="79" t="str">
        <f t="shared" si="25"/>
        <v>X</v>
      </c>
      <c r="AM119" s="79" t="str">
        <f t="shared" si="26"/>
        <v>X</v>
      </c>
      <c r="AN119" s="79" t="str">
        <f t="shared" si="28"/>
        <v>X</v>
      </c>
      <c r="AO119" s="79" t="str">
        <f t="shared" si="27"/>
        <v>X</v>
      </c>
    </row>
    <row r="120" spans="25:41" x14ac:dyDescent="0.25">
      <c r="Y120" s="79">
        <v>117</v>
      </c>
      <c r="Z120" s="79">
        <f>'GASTOS PERSONAL DEL PROYECTO'!F125</f>
        <v>0</v>
      </c>
      <c r="AA120" s="80" t="str">
        <f t="shared" si="18"/>
        <v>0</v>
      </c>
      <c r="AB120" s="79">
        <f>'GASTOS PERSONAL DEL PROYECTO'!G125</f>
        <v>0</v>
      </c>
      <c r="AC120" s="79">
        <f>'GASTOS PERSONAL DEL PROYECTO'!H125</f>
        <v>0</v>
      </c>
      <c r="AD120" s="79">
        <f>'GASTOS PERSONAL DEL PROYECTO'!I125</f>
        <v>0</v>
      </c>
      <c r="AF120" s="80">
        <v>112</v>
      </c>
      <c r="AG120" s="79" t="str">
        <f t="shared" si="32"/>
        <v>X</v>
      </c>
      <c r="AH120" s="79">
        <f t="shared" si="30"/>
        <v>154</v>
      </c>
      <c r="AI120" s="79" t="str">
        <f t="shared" si="31"/>
        <v>X</v>
      </c>
      <c r="AJ120" s="79">
        <f>IF('GASTOS PERSONAL DEL PROYECTO'!F116="",0,'GASTOS PERSONAL DEL PROYECTO'!I116)</f>
        <v>0</v>
      </c>
      <c r="AK120" s="79" t="str">
        <f t="shared" si="24"/>
        <v>X</v>
      </c>
      <c r="AL120" s="79" t="str">
        <f t="shared" si="25"/>
        <v>X</v>
      </c>
      <c r="AM120" s="79" t="str">
        <f t="shared" si="26"/>
        <v>X</v>
      </c>
      <c r="AN120" s="79" t="str">
        <f t="shared" si="28"/>
        <v>X</v>
      </c>
      <c r="AO120" s="79" t="str">
        <f t="shared" si="27"/>
        <v>X</v>
      </c>
    </row>
    <row r="121" spans="25:41" x14ac:dyDescent="0.25">
      <c r="Y121" s="79">
        <v>118</v>
      </c>
      <c r="Z121" s="79">
        <f>'GASTOS PERSONAL DEL PROYECTO'!F126</f>
        <v>0</v>
      </c>
      <c r="AA121" s="80" t="str">
        <f t="shared" si="18"/>
        <v>0</v>
      </c>
      <c r="AB121" s="79">
        <f>'GASTOS PERSONAL DEL PROYECTO'!G126</f>
        <v>0</v>
      </c>
      <c r="AC121" s="79">
        <f>'GASTOS PERSONAL DEL PROYECTO'!H126</f>
        <v>0</v>
      </c>
      <c r="AD121" s="79">
        <f>'GASTOS PERSONAL DEL PROYECTO'!I126</f>
        <v>0</v>
      </c>
      <c r="AF121" s="80">
        <v>113</v>
      </c>
      <c r="AG121" s="79" t="str">
        <f t="shared" si="32"/>
        <v>X</v>
      </c>
      <c r="AH121" s="79">
        <f t="shared" si="30"/>
        <v>154</v>
      </c>
      <c r="AI121" s="79" t="str">
        <f t="shared" si="31"/>
        <v>X</v>
      </c>
      <c r="AJ121" s="79">
        <f>IF('GASTOS PERSONAL DEL PROYECTO'!F117="",0,'GASTOS PERSONAL DEL PROYECTO'!I117)</f>
        <v>0</v>
      </c>
      <c r="AK121" s="79" t="str">
        <f t="shared" si="24"/>
        <v>X</v>
      </c>
      <c r="AL121" s="79" t="str">
        <f t="shared" si="25"/>
        <v>X</v>
      </c>
      <c r="AM121" s="79" t="str">
        <f t="shared" si="26"/>
        <v>X</v>
      </c>
      <c r="AN121" s="79" t="str">
        <f t="shared" si="28"/>
        <v>X</v>
      </c>
      <c r="AO121" s="79" t="str">
        <f t="shared" si="27"/>
        <v>X</v>
      </c>
    </row>
    <row r="122" spans="25:41" x14ac:dyDescent="0.25">
      <c r="Y122" s="79">
        <v>119</v>
      </c>
      <c r="Z122" s="79">
        <f>'GASTOS PERSONAL DEL PROYECTO'!F127</f>
        <v>0</v>
      </c>
      <c r="AA122" s="80" t="str">
        <f t="shared" si="18"/>
        <v>0</v>
      </c>
      <c r="AB122" s="79">
        <f>'GASTOS PERSONAL DEL PROYECTO'!G127</f>
        <v>0</v>
      </c>
      <c r="AC122" s="79">
        <f>'GASTOS PERSONAL DEL PROYECTO'!H127</f>
        <v>0</v>
      </c>
      <c r="AD122" s="79">
        <f>'GASTOS PERSONAL DEL PROYECTO'!I127</f>
        <v>0</v>
      </c>
      <c r="AF122" s="80">
        <v>114</v>
      </c>
      <c r="AG122" s="79" t="str">
        <f t="shared" si="32"/>
        <v>X</v>
      </c>
      <c r="AH122" s="79">
        <f t="shared" si="30"/>
        <v>154</v>
      </c>
      <c r="AI122" s="79" t="str">
        <f t="shared" si="31"/>
        <v>X</v>
      </c>
      <c r="AJ122" s="79">
        <f>IF('GASTOS PERSONAL DEL PROYECTO'!F118="",0,'GASTOS PERSONAL DEL PROYECTO'!I118)</f>
        <v>0</v>
      </c>
      <c r="AK122" s="79" t="str">
        <f t="shared" si="24"/>
        <v>X</v>
      </c>
      <c r="AL122" s="79" t="str">
        <f t="shared" si="25"/>
        <v>X</v>
      </c>
      <c r="AM122" s="79" t="str">
        <f t="shared" si="26"/>
        <v>X</v>
      </c>
      <c r="AN122" s="79" t="str">
        <f t="shared" si="28"/>
        <v>X</v>
      </c>
      <c r="AO122" s="79" t="str">
        <f t="shared" si="27"/>
        <v>X</v>
      </c>
    </row>
    <row r="123" spans="25:41" x14ac:dyDescent="0.25">
      <c r="Y123" s="79">
        <v>120</v>
      </c>
      <c r="Z123" s="79">
        <f>'GASTOS PERSONAL DEL PROYECTO'!F128</f>
        <v>0</v>
      </c>
      <c r="AA123" s="80" t="str">
        <f t="shared" si="18"/>
        <v>0</v>
      </c>
      <c r="AB123" s="79">
        <f>'GASTOS PERSONAL DEL PROYECTO'!G128</f>
        <v>0</v>
      </c>
      <c r="AC123" s="79">
        <f>'GASTOS PERSONAL DEL PROYECTO'!H128</f>
        <v>0</v>
      </c>
      <c r="AD123" s="79">
        <f>'GASTOS PERSONAL DEL PROYECTO'!I128</f>
        <v>0</v>
      </c>
      <c r="AF123" s="80">
        <v>115</v>
      </c>
      <c r="AG123" s="79" t="str">
        <f t="shared" si="32"/>
        <v>X</v>
      </c>
      <c r="AH123" s="79">
        <f t="shared" si="30"/>
        <v>154</v>
      </c>
      <c r="AI123" s="79" t="str">
        <f t="shared" si="31"/>
        <v>X</v>
      </c>
      <c r="AJ123" s="79">
        <f>IF('GASTOS PERSONAL DEL PROYECTO'!F119="",0,'GASTOS PERSONAL DEL PROYECTO'!I119)</f>
        <v>0</v>
      </c>
      <c r="AK123" s="79" t="str">
        <f t="shared" si="24"/>
        <v>X</v>
      </c>
      <c r="AL123" s="79" t="str">
        <f t="shared" si="25"/>
        <v>X</v>
      </c>
      <c r="AM123" s="79" t="str">
        <f t="shared" si="26"/>
        <v>X</v>
      </c>
      <c r="AN123" s="79" t="str">
        <f t="shared" si="28"/>
        <v>X</v>
      </c>
      <c r="AO123" s="79" t="str">
        <f t="shared" si="27"/>
        <v>X</v>
      </c>
    </row>
    <row r="124" spans="25:41" x14ac:dyDescent="0.25">
      <c r="Y124" s="79">
        <v>121</v>
      </c>
      <c r="Z124" s="79">
        <f>'GASTOS PERSONAL DEL PROYECTO'!F129</f>
        <v>0</v>
      </c>
      <c r="AA124" s="80" t="str">
        <f t="shared" si="18"/>
        <v>0</v>
      </c>
      <c r="AB124" s="79">
        <f>'GASTOS PERSONAL DEL PROYECTO'!G129</f>
        <v>0</v>
      </c>
      <c r="AC124" s="79">
        <f>'GASTOS PERSONAL DEL PROYECTO'!H129</f>
        <v>0</v>
      </c>
      <c r="AD124" s="79">
        <f>'GASTOS PERSONAL DEL PROYECTO'!I129</f>
        <v>0</v>
      </c>
      <c r="AF124" s="80">
        <v>116</v>
      </c>
      <c r="AG124" s="79" t="str">
        <f t="shared" si="32"/>
        <v>X</v>
      </c>
      <c r="AH124" s="79">
        <f t="shared" si="30"/>
        <v>154</v>
      </c>
      <c r="AI124" s="79" t="str">
        <f t="shared" si="31"/>
        <v>X</v>
      </c>
      <c r="AJ124" s="79">
        <f>IF('GASTOS PERSONAL DEL PROYECTO'!F120="",0,'GASTOS PERSONAL DEL PROYECTO'!I120)</f>
        <v>0</v>
      </c>
      <c r="AK124" s="79" t="str">
        <f t="shared" si="24"/>
        <v>X</v>
      </c>
      <c r="AL124" s="79" t="str">
        <f t="shared" si="25"/>
        <v>X</v>
      </c>
      <c r="AM124" s="79" t="str">
        <f t="shared" si="26"/>
        <v>X</v>
      </c>
      <c r="AN124" s="79" t="str">
        <f t="shared" si="28"/>
        <v>X</v>
      </c>
      <c r="AO124" s="79" t="str">
        <f t="shared" si="27"/>
        <v>X</v>
      </c>
    </row>
    <row r="125" spans="25:41" x14ac:dyDescent="0.25">
      <c r="Y125" s="79">
        <v>122</v>
      </c>
      <c r="Z125" s="79">
        <f>'GASTOS PERSONAL DEL PROYECTO'!F130</f>
        <v>0</v>
      </c>
      <c r="AA125" s="80" t="str">
        <f t="shared" si="18"/>
        <v>0</v>
      </c>
      <c r="AB125" s="79">
        <f>'GASTOS PERSONAL DEL PROYECTO'!G130</f>
        <v>0</v>
      </c>
      <c r="AC125" s="79">
        <f>'GASTOS PERSONAL DEL PROYECTO'!H130</f>
        <v>0</v>
      </c>
      <c r="AD125" s="79">
        <f>'GASTOS PERSONAL DEL PROYECTO'!I130</f>
        <v>0</v>
      </c>
      <c r="AF125" s="80">
        <v>117</v>
      </c>
      <c r="AG125" s="79" t="str">
        <f t="shared" si="32"/>
        <v>X</v>
      </c>
      <c r="AH125" s="79">
        <f t="shared" si="30"/>
        <v>154</v>
      </c>
      <c r="AI125" s="79" t="str">
        <f t="shared" si="31"/>
        <v>X</v>
      </c>
      <c r="AJ125" s="79">
        <f>IF('GASTOS PERSONAL DEL PROYECTO'!F121="",0,'GASTOS PERSONAL DEL PROYECTO'!I121)</f>
        <v>0</v>
      </c>
      <c r="AK125" s="79" t="str">
        <f t="shared" si="24"/>
        <v>X</v>
      </c>
      <c r="AL125" s="79" t="str">
        <f t="shared" si="25"/>
        <v>X</v>
      </c>
      <c r="AM125" s="79" t="str">
        <f t="shared" si="26"/>
        <v>X</v>
      </c>
      <c r="AN125" s="79" t="str">
        <f t="shared" si="28"/>
        <v>X</v>
      </c>
      <c r="AO125" s="79" t="str">
        <f t="shared" si="27"/>
        <v>X</v>
      </c>
    </row>
    <row r="126" spans="25:41" x14ac:dyDescent="0.25">
      <c r="Y126" s="79">
        <v>123</v>
      </c>
      <c r="Z126" s="79">
        <f>'GASTOS PERSONAL DEL PROYECTO'!F131</f>
        <v>0</v>
      </c>
      <c r="AA126" s="80" t="str">
        <f t="shared" si="18"/>
        <v>0</v>
      </c>
      <c r="AB126" s="79">
        <f>'GASTOS PERSONAL DEL PROYECTO'!G131</f>
        <v>0</v>
      </c>
      <c r="AC126" s="79">
        <f>'GASTOS PERSONAL DEL PROYECTO'!H131</f>
        <v>0</v>
      </c>
      <c r="AD126" s="79">
        <f>'GASTOS PERSONAL DEL PROYECTO'!I131</f>
        <v>0</v>
      </c>
      <c r="AF126" s="80">
        <v>118</v>
      </c>
      <c r="AG126" s="79" t="str">
        <f t="shared" si="32"/>
        <v>X</v>
      </c>
      <c r="AH126" s="79">
        <f t="shared" si="30"/>
        <v>154</v>
      </c>
      <c r="AI126" s="79" t="str">
        <f t="shared" si="31"/>
        <v>X</v>
      </c>
      <c r="AJ126" s="79">
        <f>IF('GASTOS PERSONAL DEL PROYECTO'!F122="",0,'GASTOS PERSONAL DEL PROYECTO'!I122)</f>
        <v>0</v>
      </c>
      <c r="AK126" s="79" t="str">
        <f t="shared" si="24"/>
        <v>X</v>
      </c>
      <c r="AL126" s="79" t="str">
        <f t="shared" si="25"/>
        <v>X</v>
      </c>
      <c r="AM126" s="79" t="str">
        <f t="shared" si="26"/>
        <v>X</v>
      </c>
      <c r="AN126" s="79" t="str">
        <f t="shared" si="28"/>
        <v>X</v>
      </c>
      <c r="AO126" s="79" t="str">
        <f t="shared" si="27"/>
        <v>X</v>
      </c>
    </row>
    <row r="127" spans="25:41" x14ac:dyDescent="0.25">
      <c r="Y127" s="79">
        <v>124</v>
      </c>
      <c r="Z127" s="79">
        <f>'GASTOS PERSONAL DEL PROYECTO'!F132</f>
        <v>0</v>
      </c>
      <c r="AA127" s="80" t="str">
        <f t="shared" si="18"/>
        <v>0</v>
      </c>
      <c r="AB127" s="79">
        <f>'GASTOS PERSONAL DEL PROYECTO'!G132</f>
        <v>0</v>
      </c>
      <c r="AC127" s="79">
        <f>'GASTOS PERSONAL DEL PROYECTO'!H132</f>
        <v>0</v>
      </c>
      <c r="AD127" s="79">
        <f>'GASTOS PERSONAL DEL PROYECTO'!I132</f>
        <v>0</v>
      </c>
      <c r="AF127" s="80">
        <v>119</v>
      </c>
      <c r="AG127" s="79" t="str">
        <f t="shared" si="32"/>
        <v>X</v>
      </c>
      <c r="AH127" s="79">
        <f t="shared" si="30"/>
        <v>154</v>
      </c>
      <c r="AI127" s="79" t="str">
        <f t="shared" si="31"/>
        <v>X</v>
      </c>
      <c r="AJ127" s="79">
        <f>IF('GASTOS PERSONAL DEL PROYECTO'!F123="",0,'GASTOS PERSONAL DEL PROYECTO'!I123)</f>
        <v>0</v>
      </c>
      <c r="AK127" s="79" t="str">
        <f t="shared" si="24"/>
        <v>X</v>
      </c>
      <c r="AL127" s="79" t="str">
        <f t="shared" si="25"/>
        <v>X</v>
      </c>
      <c r="AM127" s="79" t="str">
        <f t="shared" si="26"/>
        <v>X</v>
      </c>
      <c r="AN127" s="79" t="str">
        <f t="shared" si="28"/>
        <v>X</v>
      </c>
      <c r="AO127" s="79" t="str">
        <f t="shared" si="27"/>
        <v>X</v>
      </c>
    </row>
    <row r="128" spans="25:41" x14ac:dyDescent="0.25">
      <c r="Y128" s="79">
        <v>125</v>
      </c>
      <c r="Z128" s="79">
        <f>'GASTOS PERSONAL DEL PROYECTO'!F133</f>
        <v>0</v>
      </c>
      <c r="AA128" s="80" t="str">
        <f t="shared" si="18"/>
        <v>0</v>
      </c>
      <c r="AB128" s="79">
        <f>'GASTOS PERSONAL DEL PROYECTO'!G133</f>
        <v>0</v>
      </c>
      <c r="AC128" s="79">
        <f>'GASTOS PERSONAL DEL PROYECTO'!H133</f>
        <v>0</v>
      </c>
      <c r="AD128" s="79">
        <f>'GASTOS PERSONAL DEL PROYECTO'!I133</f>
        <v>0</v>
      </c>
      <c r="AF128" s="80">
        <v>120</v>
      </c>
      <c r="AG128" s="79" t="str">
        <f t="shared" si="32"/>
        <v>X</v>
      </c>
      <c r="AH128" s="79">
        <f t="shared" si="30"/>
        <v>154</v>
      </c>
      <c r="AI128" s="79" t="str">
        <f t="shared" si="31"/>
        <v>X</v>
      </c>
      <c r="AJ128" s="79">
        <f>IF('GASTOS PERSONAL DEL PROYECTO'!F124="",0,'GASTOS PERSONAL DEL PROYECTO'!I124)</f>
        <v>0</v>
      </c>
      <c r="AK128" s="79" t="str">
        <f t="shared" si="24"/>
        <v>X</v>
      </c>
      <c r="AL128" s="79" t="str">
        <f t="shared" si="25"/>
        <v>X</v>
      </c>
      <c r="AM128" s="79" t="str">
        <f t="shared" si="26"/>
        <v>X</v>
      </c>
      <c r="AN128" s="79" t="str">
        <f t="shared" si="28"/>
        <v>X</v>
      </c>
      <c r="AO128" s="79" t="str">
        <f t="shared" si="27"/>
        <v>X</v>
      </c>
    </row>
    <row r="129" spans="25:41" x14ac:dyDescent="0.25">
      <c r="Y129" s="79">
        <v>126</v>
      </c>
      <c r="Z129" s="79">
        <f>'GASTOS PERSONAL DEL PROYECTO'!F134</f>
        <v>0</v>
      </c>
      <c r="AA129" s="80" t="str">
        <f t="shared" si="18"/>
        <v>0</v>
      </c>
      <c r="AB129" s="79">
        <f>'GASTOS PERSONAL DEL PROYECTO'!G134</f>
        <v>0</v>
      </c>
      <c r="AC129" s="79">
        <f>'GASTOS PERSONAL DEL PROYECTO'!H134</f>
        <v>0</v>
      </c>
      <c r="AD129" s="79">
        <f>'GASTOS PERSONAL DEL PROYECTO'!I134</f>
        <v>0</v>
      </c>
      <c r="AF129" s="80">
        <v>121</v>
      </c>
      <c r="AG129" s="79" t="str">
        <f t="shared" si="32"/>
        <v>X</v>
      </c>
      <c r="AH129" s="79">
        <f t="shared" si="30"/>
        <v>154</v>
      </c>
      <c r="AI129" s="79" t="str">
        <f t="shared" si="31"/>
        <v>X</v>
      </c>
      <c r="AJ129" s="79">
        <f>IF('GASTOS PERSONAL DEL PROYECTO'!F125="",0,'GASTOS PERSONAL DEL PROYECTO'!I125)</f>
        <v>0</v>
      </c>
      <c r="AK129" s="79" t="str">
        <f t="shared" si="24"/>
        <v>X</v>
      </c>
      <c r="AL129" s="79" t="str">
        <f t="shared" si="25"/>
        <v>X</v>
      </c>
      <c r="AM129" s="79" t="str">
        <f t="shared" si="26"/>
        <v>X</v>
      </c>
      <c r="AN129" s="79" t="str">
        <f t="shared" si="28"/>
        <v>X</v>
      </c>
      <c r="AO129" s="79" t="str">
        <f t="shared" si="27"/>
        <v>X</v>
      </c>
    </row>
    <row r="130" spans="25:41" x14ac:dyDescent="0.25">
      <c r="Y130" s="79">
        <v>127</v>
      </c>
      <c r="Z130" s="79">
        <f>'GASTOS PERSONAL DEL PROYECTO'!F135</f>
        <v>0</v>
      </c>
      <c r="AA130" s="80" t="str">
        <f t="shared" si="18"/>
        <v>0</v>
      </c>
      <c r="AB130" s="79">
        <f>'GASTOS PERSONAL DEL PROYECTO'!G135</f>
        <v>0</v>
      </c>
      <c r="AC130" s="79">
        <f>'GASTOS PERSONAL DEL PROYECTO'!H135</f>
        <v>0</v>
      </c>
      <c r="AD130" s="79">
        <f>'GASTOS PERSONAL DEL PROYECTO'!I135</f>
        <v>0</v>
      </c>
      <c r="AF130" s="80">
        <v>122</v>
      </c>
      <c r="AG130" s="79" t="str">
        <f t="shared" si="32"/>
        <v>X</v>
      </c>
      <c r="AH130" s="79">
        <f t="shared" si="30"/>
        <v>154</v>
      </c>
      <c r="AI130" s="79" t="str">
        <f t="shared" si="31"/>
        <v>X</v>
      </c>
      <c r="AJ130" s="79">
        <f>IF('GASTOS PERSONAL DEL PROYECTO'!F126="",0,'GASTOS PERSONAL DEL PROYECTO'!I126)</f>
        <v>0</v>
      </c>
      <c r="AK130" s="79" t="str">
        <f t="shared" si="24"/>
        <v>X</v>
      </c>
      <c r="AL130" s="79" t="str">
        <f t="shared" si="25"/>
        <v>X</v>
      </c>
      <c r="AM130" s="79" t="str">
        <f t="shared" si="26"/>
        <v>X</v>
      </c>
      <c r="AN130" s="79" t="str">
        <f t="shared" si="28"/>
        <v>X</v>
      </c>
      <c r="AO130" s="79" t="str">
        <f t="shared" si="27"/>
        <v>X</v>
      </c>
    </row>
    <row r="131" spans="25:41" x14ac:dyDescent="0.25">
      <c r="Y131" s="79">
        <v>128</v>
      </c>
      <c r="Z131" s="79">
        <f>'GASTOS PERSONAL DEL PROYECTO'!F136</f>
        <v>0</v>
      </c>
      <c r="AA131" s="80" t="str">
        <f t="shared" si="18"/>
        <v>0</v>
      </c>
      <c r="AB131" s="79">
        <f>'GASTOS PERSONAL DEL PROYECTO'!G136</f>
        <v>0</v>
      </c>
      <c r="AC131" s="79">
        <f>'GASTOS PERSONAL DEL PROYECTO'!H136</f>
        <v>0</v>
      </c>
      <c r="AD131" s="79">
        <f>'GASTOS PERSONAL DEL PROYECTO'!I136</f>
        <v>0</v>
      </c>
      <c r="AF131" s="80">
        <v>123</v>
      </c>
      <c r="AG131" s="79" t="str">
        <f t="shared" si="32"/>
        <v>X</v>
      </c>
      <c r="AH131" s="79">
        <f t="shared" si="30"/>
        <v>154</v>
      </c>
      <c r="AI131" s="79" t="str">
        <f t="shared" si="31"/>
        <v>X</v>
      </c>
      <c r="AJ131" s="79">
        <f>IF('GASTOS PERSONAL DEL PROYECTO'!F127="",0,'GASTOS PERSONAL DEL PROYECTO'!I127)</f>
        <v>0</v>
      </c>
      <c r="AK131" s="79" t="str">
        <f t="shared" si="24"/>
        <v>X</v>
      </c>
      <c r="AL131" s="79" t="str">
        <f t="shared" si="25"/>
        <v>X</v>
      </c>
      <c r="AM131" s="79" t="str">
        <f t="shared" si="26"/>
        <v>X</v>
      </c>
      <c r="AN131" s="79" t="str">
        <f t="shared" si="28"/>
        <v>X</v>
      </c>
      <c r="AO131" s="79" t="str">
        <f t="shared" si="27"/>
        <v>X</v>
      </c>
    </row>
    <row r="132" spans="25:41" x14ac:dyDescent="0.25">
      <c r="Y132" s="79">
        <v>129</v>
      </c>
      <c r="Z132" s="79">
        <f>'GASTOS PERSONAL DEL PROYECTO'!F137</f>
        <v>0</v>
      </c>
      <c r="AA132" s="80" t="str">
        <f t="shared" si="18"/>
        <v>0</v>
      </c>
      <c r="AB132" s="79">
        <f>'GASTOS PERSONAL DEL PROYECTO'!G137</f>
        <v>0</v>
      </c>
      <c r="AC132" s="79">
        <f>'GASTOS PERSONAL DEL PROYECTO'!H137</f>
        <v>0</v>
      </c>
      <c r="AD132" s="79">
        <f>'GASTOS PERSONAL DEL PROYECTO'!I137</f>
        <v>0</v>
      </c>
      <c r="AF132" s="80">
        <v>124</v>
      </c>
      <c r="AG132" s="79" t="str">
        <f t="shared" si="32"/>
        <v>X</v>
      </c>
      <c r="AH132" s="79">
        <f t="shared" si="30"/>
        <v>154</v>
      </c>
      <c r="AI132" s="79" t="str">
        <f t="shared" si="31"/>
        <v>X</v>
      </c>
      <c r="AJ132" s="79">
        <f>IF('GASTOS PERSONAL DEL PROYECTO'!F128="",0,'GASTOS PERSONAL DEL PROYECTO'!I128)</f>
        <v>0</v>
      </c>
      <c r="AK132" s="79" t="str">
        <f t="shared" si="24"/>
        <v>X</v>
      </c>
      <c r="AL132" s="79" t="str">
        <f t="shared" si="25"/>
        <v>X</v>
      </c>
      <c r="AM132" s="79" t="str">
        <f t="shared" si="26"/>
        <v>X</v>
      </c>
      <c r="AN132" s="79" t="str">
        <f t="shared" si="28"/>
        <v>X</v>
      </c>
      <c r="AO132" s="79" t="str">
        <f t="shared" si="27"/>
        <v>X</v>
      </c>
    </row>
    <row r="133" spans="25:41" x14ac:dyDescent="0.25">
      <c r="Y133" s="79">
        <v>130</v>
      </c>
      <c r="Z133" s="79">
        <f>'GASTOS PERSONAL DEL PROYECTO'!F138</f>
        <v>0</v>
      </c>
      <c r="AA133" s="80" t="str">
        <f t="shared" ref="AA133:AA153" si="33">RIGHT(Z133,2)</f>
        <v>0</v>
      </c>
      <c r="AB133" s="79">
        <f>'GASTOS PERSONAL DEL PROYECTO'!G138</f>
        <v>0</v>
      </c>
      <c r="AC133" s="79">
        <f>'GASTOS PERSONAL DEL PROYECTO'!H138</f>
        <v>0</v>
      </c>
      <c r="AD133" s="79">
        <f>'GASTOS PERSONAL DEL PROYECTO'!I138</f>
        <v>0</v>
      </c>
      <c r="AF133" s="80">
        <v>125</v>
      </c>
      <c r="AG133" s="79" t="str">
        <f t="shared" si="32"/>
        <v>X</v>
      </c>
      <c r="AH133" s="79">
        <f t="shared" si="30"/>
        <v>154</v>
      </c>
      <c r="AI133" s="79" t="str">
        <f t="shared" si="31"/>
        <v>X</v>
      </c>
      <c r="AJ133" s="79">
        <f>IF('GASTOS PERSONAL DEL PROYECTO'!F129="",0,'GASTOS PERSONAL DEL PROYECTO'!I129)</f>
        <v>0</v>
      </c>
      <c r="AK133" s="79" t="str">
        <f t="shared" si="24"/>
        <v>X</v>
      </c>
      <c r="AL133" s="79" t="str">
        <f t="shared" si="25"/>
        <v>X</v>
      </c>
      <c r="AM133" s="79" t="str">
        <f t="shared" si="26"/>
        <v>X</v>
      </c>
      <c r="AN133" s="79" t="str">
        <f t="shared" si="28"/>
        <v>X</v>
      </c>
      <c r="AO133" s="79" t="str">
        <f t="shared" si="27"/>
        <v>X</v>
      </c>
    </row>
    <row r="134" spans="25:41" x14ac:dyDescent="0.25">
      <c r="Y134" s="79">
        <v>131</v>
      </c>
      <c r="Z134" s="79">
        <f>'GASTOS PERSONAL DEL PROYECTO'!F139</f>
        <v>0</v>
      </c>
      <c r="AA134" s="80" t="str">
        <f t="shared" si="33"/>
        <v>0</v>
      </c>
      <c r="AB134" s="79">
        <f>'GASTOS PERSONAL DEL PROYECTO'!G139</f>
        <v>0</v>
      </c>
      <c r="AC134" s="79">
        <f>'GASTOS PERSONAL DEL PROYECTO'!H139</f>
        <v>0</v>
      </c>
      <c r="AD134" s="79">
        <f>'GASTOS PERSONAL DEL PROYECTO'!I139</f>
        <v>0</v>
      </c>
      <c r="AF134" s="80">
        <v>126</v>
      </c>
      <c r="AG134" s="79" t="str">
        <f t="shared" si="32"/>
        <v>X</v>
      </c>
      <c r="AH134" s="79">
        <f t="shared" si="30"/>
        <v>154</v>
      </c>
      <c r="AI134" s="79" t="str">
        <f t="shared" si="31"/>
        <v>X</v>
      </c>
      <c r="AJ134" s="79">
        <f>IF('GASTOS PERSONAL DEL PROYECTO'!F130="",0,'GASTOS PERSONAL DEL PROYECTO'!I130)</f>
        <v>0</v>
      </c>
      <c r="AK134" s="79" t="str">
        <f t="shared" si="24"/>
        <v>X</v>
      </c>
      <c r="AL134" s="79" t="str">
        <f t="shared" si="25"/>
        <v>X</v>
      </c>
      <c r="AM134" s="79" t="str">
        <f t="shared" si="26"/>
        <v>X</v>
      </c>
      <c r="AN134" s="79" t="str">
        <f t="shared" si="28"/>
        <v>X</v>
      </c>
      <c r="AO134" s="79" t="str">
        <f t="shared" si="27"/>
        <v>X</v>
      </c>
    </row>
    <row r="135" spans="25:41" x14ac:dyDescent="0.25">
      <c r="Y135" s="79">
        <v>132</v>
      </c>
      <c r="Z135" s="79">
        <f>'GASTOS PERSONAL DEL PROYECTO'!F140</f>
        <v>0</v>
      </c>
      <c r="AA135" s="80" t="str">
        <f t="shared" si="33"/>
        <v>0</v>
      </c>
      <c r="AB135" s="79">
        <f>'GASTOS PERSONAL DEL PROYECTO'!G140</f>
        <v>0</v>
      </c>
      <c r="AC135" s="79">
        <f>'GASTOS PERSONAL DEL PROYECTO'!H140</f>
        <v>0</v>
      </c>
      <c r="AD135" s="79">
        <f>'GASTOS PERSONAL DEL PROYECTO'!I140</f>
        <v>0</v>
      </c>
      <c r="AF135" s="80">
        <v>127</v>
      </c>
      <c r="AG135" s="79" t="str">
        <f t="shared" si="32"/>
        <v>X</v>
      </c>
      <c r="AH135" s="79">
        <f t="shared" si="30"/>
        <v>154</v>
      </c>
      <c r="AI135" s="79" t="str">
        <f t="shared" si="31"/>
        <v>X</v>
      </c>
      <c r="AJ135" s="79">
        <f>IF('GASTOS PERSONAL DEL PROYECTO'!F131="",0,'GASTOS PERSONAL DEL PROYECTO'!I131)</f>
        <v>0</v>
      </c>
      <c r="AK135" s="79" t="str">
        <f t="shared" si="24"/>
        <v>X</v>
      </c>
      <c r="AL135" s="79" t="str">
        <f t="shared" si="25"/>
        <v>X</v>
      </c>
      <c r="AM135" s="79" t="str">
        <f t="shared" si="26"/>
        <v>X</v>
      </c>
      <c r="AN135" s="79" t="str">
        <f t="shared" si="28"/>
        <v>X</v>
      </c>
      <c r="AO135" s="79" t="str">
        <f t="shared" si="27"/>
        <v>X</v>
      </c>
    </row>
    <row r="136" spans="25:41" x14ac:dyDescent="0.25">
      <c r="Y136" s="79">
        <v>133</v>
      </c>
      <c r="Z136" s="79">
        <f>'GASTOS PERSONAL DEL PROYECTO'!F141</f>
        <v>0</v>
      </c>
      <c r="AA136" s="80" t="str">
        <f t="shared" si="33"/>
        <v>0</v>
      </c>
      <c r="AB136" s="79">
        <f>'GASTOS PERSONAL DEL PROYECTO'!G141</f>
        <v>0</v>
      </c>
      <c r="AC136" s="79">
        <f>'GASTOS PERSONAL DEL PROYECTO'!H141</f>
        <v>0</v>
      </c>
      <c r="AD136" s="79">
        <f>'GASTOS PERSONAL DEL PROYECTO'!I141</f>
        <v>0</v>
      </c>
      <c r="AF136" s="80">
        <v>128</v>
      </c>
      <c r="AG136" s="79" t="str">
        <f t="shared" si="32"/>
        <v>X</v>
      </c>
      <c r="AH136" s="79">
        <f t="shared" si="30"/>
        <v>154</v>
      </c>
      <c r="AI136" s="79" t="str">
        <f t="shared" si="31"/>
        <v>X</v>
      </c>
      <c r="AJ136" s="79">
        <f>IF('GASTOS PERSONAL DEL PROYECTO'!F132="",0,'GASTOS PERSONAL DEL PROYECTO'!I132)</f>
        <v>0</v>
      </c>
      <c r="AK136" s="79" t="str">
        <f t="shared" si="24"/>
        <v>X</v>
      </c>
      <c r="AL136" s="79" t="str">
        <f t="shared" si="25"/>
        <v>X</v>
      </c>
      <c r="AM136" s="79" t="str">
        <f t="shared" si="26"/>
        <v>X</v>
      </c>
      <c r="AN136" s="79" t="str">
        <f t="shared" si="28"/>
        <v>X</v>
      </c>
      <c r="AO136" s="79" t="str">
        <f t="shared" si="27"/>
        <v>X</v>
      </c>
    </row>
    <row r="137" spans="25:41" x14ac:dyDescent="0.25">
      <c r="Y137" s="79">
        <v>134</v>
      </c>
      <c r="Z137" s="79">
        <f>'GASTOS PERSONAL DEL PROYECTO'!F142</f>
        <v>0</v>
      </c>
      <c r="AA137" s="80" t="str">
        <f t="shared" si="33"/>
        <v>0</v>
      </c>
      <c r="AB137" s="79">
        <f>'GASTOS PERSONAL DEL PROYECTO'!G142</f>
        <v>0</v>
      </c>
      <c r="AC137" s="79">
        <f>'GASTOS PERSONAL DEL PROYECTO'!H142</f>
        <v>0</v>
      </c>
      <c r="AD137" s="79">
        <f>'GASTOS PERSONAL DEL PROYECTO'!I142</f>
        <v>0</v>
      </c>
      <c r="AF137" s="80">
        <v>129</v>
      </c>
      <c r="AG137" s="79" t="str">
        <f t="shared" si="32"/>
        <v>X</v>
      </c>
      <c r="AH137" s="79">
        <f t="shared" ref="AH137:AH162" si="34">COUNTIF($AG$9:$AG$162,"&lt;="&amp;AG137)</f>
        <v>154</v>
      </c>
      <c r="AI137" s="79" t="str">
        <f t="shared" ref="AI137:AI162" si="35">AG137</f>
        <v>X</v>
      </c>
      <c r="AJ137" s="79">
        <f>IF('GASTOS PERSONAL DEL PROYECTO'!F133="",0,'GASTOS PERSONAL DEL PROYECTO'!I133)</f>
        <v>0</v>
      </c>
      <c r="AK137" s="79" t="str">
        <f t="shared" si="24"/>
        <v>X</v>
      </c>
      <c r="AL137" s="79" t="str">
        <f t="shared" si="25"/>
        <v>X</v>
      </c>
      <c r="AM137" s="79" t="str">
        <f t="shared" si="26"/>
        <v>X</v>
      </c>
      <c r="AN137" s="79" t="str">
        <f t="shared" si="28"/>
        <v>X</v>
      </c>
      <c r="AO137" s="79" t="str">
        <f t="shared" si="27"/>
        <v>X</v>
      </c>
    </row>
    <row r="138" spans="25:41" x14ac:dyDescent="0.25">
      <c r="Y138" s="79">
        <v>135</v>
      </c>
      <c r="Z138" s="79">
        <f>'GASTOS PERSONAL DEL PROYECTO'!F143</f>
        <v>0</v>
      </c>
      <c r="AA138" s="80" t="str">
        <f t="shared" si="33"/>
        <v>0</v>
      </c>
      <c r="AB138" s="79">
        <f>'GASTOS PERSONAL DEL PROYECTO'!G143</f>
        <v>0</v>
      </c>
      <c r="AC138" s="79">
        <f>'GASTOS PERSONAL DEL PROYECTO'!H143</f>
        <v>0</v>
      </c>
      <c r="AD138" s="79">
        <f>'GASTOS PERSONAL DEL PROYECTO'!I143</f>
        <v>0</v>
      </c>
      <c r="AF138" s="80">
        <v>130</v>
      </c>
      <c r="AG138" s="79" t="str">
        <f t="shared" si="32"/>
        <v>X</v>
      </c>
      <c r="AH138" s="79">
        <f t="shared" si="34"/>
        <v>154</v>
      </c>
      <c r="AI138" s="79" t="str">
        <f t="shared" si="35"/>
        <v>X</v>
      </c>
      <c r="AJ138" s="79">
        <f>IF('GASTOS PERSONAL DEL PROYECTO'!F134="",0,'GASTOS PERSONAL DEL PROYECTO'!I134)</f>
        <v>0</v>
      </c>
      <c r="AK138" s="79" t="str">
        <f t="shared" ref="AK138:AK162" si="36">IFERROR(VLOOKUP(AF138,$AH$9:$AJ$162,2,FALSE),"X")</f>
        <v>X</v>
      </c>
      <c r="AL138" s="79" t="str">
        <f t="shared" ref="AL138:AL162" si="37">IFERROR(VLOOKUP(AF138,$AH$9:$AJ$162,3,FALSE),"X")</f>
        <v>X</v>
      </c>
      <c r="AM138" s="79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79" t="str">
        <f t="shared" si="28"/>
        <v>X</v>
      </c>
      <c r="AO138" s="79" t="str">
        <f t="shared" ref="AO138:AO162" si="39">IF(AL138=0,"X",AL138)</f>
        <v>X</v>
      </c>
    </row>
    <row r="139" spans="25:41" x14ac:dyDescent="0.25">
      <c r="Y139" s="79">
        <v>136</v>
      </c>
      <c r="Z139" s="79">
        <f>'GASTOS PERSONAL DEL PROYECTO'!F144</f>
        <v>0</v>
      </c>
      <c r="AA139" s="80" t="str">
        <f t="shared" si="33"/>
        <v>0</v>
      </c>
      <c r="AB139" s="79">
        <f>'GASTOS PERSONAL DEL PROYECTO'!G144</f>
        <v>0</v>
      </c>
      <c r="AC139" s="79">
        <f>'GASTOS PERSONAL DEL PROYECTO'!H144</f>
        <v>0</v>
      </c>
      <c r="AD139" s="79">
        <f>'GASTOS PERSONAL DEL PROYECTO'!I144</f>
        <v>0</v>
      </c>
      <c r="AF139" s="80">
        <v>131</v>
      </c>
      <c r="AG139" s="79" t="str">
        <f t="shared" si="32"/>
        <v>X</v>
      </c>
      <c r="AH139" s="79">
        <f t="shared" si="34"/>
        <v>154</v>
      </c>
      <c r="AI139" s="79" t="str">
        <f t="shared" si="35"/>
        <v>X</v>
      </c>
      <c r="AJ139" s="79">
        <f>IF('GASTOS PERSONAL DEL PROYECTO'!F135="",0,'GASTOS PERSONAL DEL PROYECTO'!I135)</f>
        <v>0</v>
      </c>
      <c r="AK139" s="79" t="str">
        <f t="shared" si="36"/>
        <v>X</v>
      </c>
      <c r="AL139" s="79" t="str">
        <f t="shared" si="37"/>
        <v>X</v>
      </c>
      <c r="AM139" s="79" t="str">
        <f t="shared" si="38"/>
        <v>X</v>
      </c>
      <c r="AN139" s="79" t="str">
        <f t="shared" ref="AN139:AN162" si="40">IF(OR(LEFT(AM139,2)=$AH$4,LEFT(AM139,2)=$AH$5,LEFT(AM139,2)=$AH$6,LEFT(AM139,2)=$AH$7,),MID(AM139,3,5),AM139)</f>
        <v>X</v>
      </c>
      <c r="AO139" s="79" t="str">
        <f t="shared" si="39"/>
        <v>X</v>
      </c>
    </row>
    <row r="140" spans="25:41" x14ac:dyDescent="0.25">
      <c r="Y140" s="79">
        <v>137</v>
      </c>
      <c r="Z140" s="79">
        <f>'GASTOS PERSONAL DEL PROYECTO'!F145</f>
        <v>0</v>
      </c>
      <c r="AA140" s="80" t="str">
        <f t="shared" si="33"/>
        <v>0</v>
      </c>
      <c r="AB140" s="79">
        <f>'GASTOS PERSONAL DEL PROYECTO'!G145</f>
        <v>0</v>
      </c>
      <c r="AC140" s="79">
        <f>'GASTOS PERSONAL DEL PROYECTO'!H145</f>
        <v>0</v>
      </c>
      <c r="AD140" s="79">
        <f>'GASTOS PERSONAL DEL PROYECTO'!I145</f>
        <v>0</v>
      </c>
      <c r="AF140" s="80">
        <v>132</v>
      </c>
      <c r="AG140" s="79" t="str">
        <f t="shared" si="32"/>
        <v>X</v>
      </c>
      <c r="AH140" s="79">
        <f t="shared" si="34"/>
        <v>154</v>
      </c>
      <c r="AI140" s="79" t="str">
        <f t="shared" si="35"/>
        <v>X</v>
      </c>
      <c r="AJ140" s="79">
        <f>IF('GASTOS PERSONAL DEL PROYECTO'!F136="",0,'GASTOS PERSONAL DEL PROYECTO'!I136)</f>
        <v>0</v>
      </c>
      <c r="AK140" s="79" t="str">
        <f t="shared" si="36"/>
        <v>X</v>
      </c>
      <c r="AL140" s="79" t="str">
        <f t="shared" si="37"/>
        <v>X</v>
      </c>
      <c r="AM140" s="79" t="str">
        <f t="shared" si="38"/>
        <v>X</v>
      </c>
      <c r="AN140" s="79" t="str">
        <f t="shared" si="40"/>
        <v>X</v>
      </c>
      <c r="AO140" s="79" t="str">
        <f t="shared" si="39"/>
        <v>X</v>
      </c>
    </row>
    <row r="141" spans="25:41" x14ac:dyDescent="0.25">
      <c r="Y141" s="79">
        <v>138</v>
      </c>
      <c r="Z141" s="79">
        <f>'GASTOS PERSONAL DEL PROYECTO'!F146</f>
        <v>0</v>
      </c>
      <c r="AA141" s="80" t="str">
        <f t="shared" si="33"/>
        <v>0</v>
      </c>
      <c r="AB141" s="79">
        <f>'GASTOS PERSONAL DEL PROYECTO'!G146</f>
        <v>0</v>
      </c>
      <c r="AC141" s="79">
        <f>'GASTOS PERSONAL DEL PROYECTO'!H146</f>
        <v>0</v>
      </c>
      <c r="AD141" s="79">
        <f>'GASTOS PERSONAL DEL PROYECTO'!I146</f>
        <v>0</v>
      </c>
      <c r="AF141" s="80">
        <v>133</v>
      </c>
      <c r="AG141" s="79" t="str">
        <f t="shared" si="32"/>
        <v>X</v>
      </c>
      <c r="AH141" s="79">
        <f t="shared" si="34"/>
        <v>154</v>
      </c>
      <c r="AI141" s="79" t="str">
        <f t="shared" si="35"/>
        <v>X</v>
      </c>
      <c r="AJ141" s="79">
        <f>IF('GASTOS PERSONAL DEL PROYECTO'!F137="",0,'GASTOS PERSONAL DEL PROYECTO'!I137)</f>
        <v>0</v>
      </c>
      <c r="AK141" s="79" t="str">
        <f t="shared" si="36"/>
        <v>X</v>
      </c>
      <c r="AL141" s="79" t="str">
        <f t="shared" si="37"/>
        <v>X</v>
      </c>
      <c r="AM141" s="79" t="str">
        <f t="shared" si="38"/>
        <v>X</v>
      </c>
      <c r="AN141" s="79" t="str">
        <f t="shared" si="40"/>
        <v>X</v>
      </c>
      <c r="AO141" s="79" t="str">
        <f t="shared" si="39"/>
        <v>X</v>
      </c>
    </row>
    <row r="142" spans="25:41" x14ac:dyDescent="0.25">
      <c r="Y142" s="79">
        <v>139</v>
      </c>
      <c r="Z142" s="79">
        <f>'GASTOS PERSONAL DEL PROYECTO'!F147</f>
        <v>0</v>
      </c>
      <c r="AA142" s="80" t="str">
        <f t="shared" si="33"/>
        <v>0</v>
      </c>
      <c r="AB142" s="79">
        <f>'GASTOS PERSONAL DEL PROYECTO'!G147</f>
        <v>0</v>
      </c>
      <c r="AC142" s="79">
        <f>'GASTOS PERSONAL DEL PROYECTO'!H147</f>
        <v>0</v>
      </c>
      <c r="AD142" s="79">
        <f>'GASTOS PERSONAL DEL PROYECTO'!I147</f>
        <v>0</v>
      </c>
      <c r="AF142" s="80">
        <v>134</v>
      </c>
      <c r="AG142" s="79" t="str">
        <f t="shared" ref="AG142:AG162" si="41">IF(Z133=0,"X",CONCATENATE(RIGHT(VALUE(Z133),2)," ",AB133))</f>
        <v>X</v>
      </c>
      <c r="AH142" s="79">
        <f t="shared" si="34"/>
        <v>154</v>
      </c>
      <c r="AI142" s="79" t="str">
        <f t="shared" si="35"/>
        <v>X</v>
      </c>
      <c r="AJ142" s="79">
        <f>IF('GASTOS PERSONAL DEL PROYECTO'!F138="",0,'GASTOS PERSONAL DEL PROYECTO'!I138)</f>
        <v>0</v>
      </c>
      <c r="AK142" s="79" t="str">
        <f t="shared" si="36"/>
        <v>X</v>
      </c>
      <c r="AL142" s="79" t="str">
        <f t="shared" si="37"/>
        <v>X</v>
      </c>
      <c r="AM142" s="79" t="str">
        <f t="shared" si="38"/>
        <v>X</v>
      </c>
      <c r="AN142" s="79" t="str">
        <f t="shared" si="40"/>
        <v>X</v>
      </c>
      <c r="AO142" s="79" t="str">
        <f t="shared" si="39"/>
        <v>X</v>
      </c>
    </row>
    <row r="143" spans="25:41" x14ac:dyDescent="0.25">
      <c r="Y143" s="79">
        <v>140</v>
      </c>
      <c r="Z143" s="79">
        <f>'GASTOS PERSONAL DEL PROYECTO'!F148</f>
        <v>0</v>
      </c>
      <c r="AA143" s="80" t="str">
        <f t="shared" si="33"/>
        <v>0</v>
      </c>
      <c r="AB143" s="79">
        <f>'GASTOS PERSONAL DEL PROYECTO'!G148</f>
        <v>0</v>
      </c>
      <c r="AC143" s="79">
        <f>'GASTOS PERSONAL DEL PROYECTO'!H148</f>
        <v>0</v>
      </c>
      <c r="AD143" s="79">
        <f>'GASTOS PERSONAL DEL PROYECTO'!I148</f>
        <v>0</v>
      </c>
      <c r="AF143" s="80">
        <v>135</v>
      </c>
      <c r="AG143" s="79" t="str">
        <f t="shared" si="41"/>
        <v>X</v>
      </c>
      <c r="AH143" s="79">
        <f t="shared" si="34"/>
        <v>154</v>
      </c>
      <c r="AI143" s="79" t="str">
        <f t="shared" si="35"/>
        <v>X</v>
      </c>
      <c r="AJ143" s="79">
        <f>IF('GASTOS PERSONAL DEL PROYECTO'!F139="",0,'GASTOS PERSONAL DEL PROYECTO'!I139)</f>
        <v>0</v>
      </c>
      <c r="AK143" s="79" t="str">
        <f t="shared" si="36"/>
        <v>X</v>
      </c>
      <c r="AL143" s="79" t="str">
        <f t="shared" si="37"/>
        <v>X</v>
      </c>
      <c r="AM143" s="79" t="str">
        <f t="shared" si="38"/>
        <v>X</v>
      </c>
      <c r="AN143" s="79" t="str">
        <f t="shared" si="40"/>
        <v>X</v>
      </c>
      <c r="AO143" s="79" t="str">
        <f t="shared" si="39"/>
        <v>X</v>
      </c>
    </row>
    <row r="144" spans="25:41" x14ac:dyDescent="0.25">
      <c r="Y144" s="79">
        <v>141</v>
      </c>
      <c r="Z144" s="79">
        <f>'GASTOS PERSONAL DEL PROYECTO'!F149</f>
        <v>0</v>
      </c>
      <c r="AA144" s="80" t="str">
        <f t="shared" si="33"/>
        <v>0</v>
      </c>
      <c r="AB144" s="79">
        <f>'GASTOS PERSONAL DEL PROYECTO'!G149</f>
        <v>0</v>
      </c>
      <c r="AC144" s="79">
        <f>'GASTOS PERSONAL DEL PROYECTO'!H149</f>
        <v>0</v>
      </c>
      <c r="AD144" s="79">
        <f>'GASTOS PERSONAL DEL PROYECTO'!I149</f>
        <v>0</v>
      </c>
      <c r="AF144" s="80">
        <v>136</v>
      </c>
      <c r="AG144" s="79" t="str">
        <f t="shared" si="41"/>
        <v>X</v>
      </c>
      <c r="AH144" s="79">
        <f t="shared" si="34"/>
        <v>154</v>
      </c>
      <c r="AI144" s="79" t="str">
        <f t="shared" si="35"/>
        <v>X</v>
      </c>
      <c r="AJ144" s="79">
        <f>IF('GASTOS PERSONAL DEL PROYECTO'!F140="",0,'GASTOS PERSONAL DEL PROYECTO'!I140)</f>
        <v>0</v>
      </c>
      <c r="AK144" s="79" t="str">
        <f t="shared" si="36"/>
        <v>X</v>
      </c>
      <c r="AL144" s="79" t="str">
        <f t="shared" si="37"/>
        <v>X</v>
      </c>
      <c r="AM144" s="79" t="str">
        <f t="shared" si="38"/>
        <v>X</v>
      </c>
      <c r="AN144" s="79" t="str">
        <f t="shared" si="40"/>
        <v>X</v>
      </c>
      <c r="AO144" s="79" t="str">
        <f t="shared" si="39"/>
        <v>X</v>
      </c>
    </row>
    <row r="145" spans="25:41" x14ac:dyDescent="0.25">
      <c r="Y145" s="79">
        <v>142</v>
      </c>
      <c r="Z145" s="79">
        <f>'GASTOS PERSONAL DEL PROYECTO'!F150</f>
        <v>0</v>
      </c>
      <c r="AA145" s="80" t="str">
        <f t="shared" si="33"/>
        <v>0</v>
      </c>
      <c r="AB145" s="79">
        <f>'GASTOS PERSONAL DEL PROYECTO'!G150</f>
        <v>0</v>
      </c>
      <c r="AC145" s="79">
        <f>'GASTOS PERSONAL DEL PROYECTO'!H150</f>
        <v>0</v>
      </c>
      <c r="AD145" s="79">
        <f>'GASTOS PERSONAL DEL PROYECTO'!I150</f>
        <v>0</v>
      </c>
      <c r="AF145" s="80">
        <v>137</v>
      </c>
      <c r="AG145" s="79" t="str">
        <f t="shared" si="41"/>
        <v>X</v>
      </c>
      <c r="AH145" s="79">
        <f t="shared" si="34"/>
        <v>154</v>
      </c>
      <c r="AI145" s="79" t="str">
        <f t="shared" si="35"/>
        <v>X</v>
      </c>
      <c r="AJ145" s="79">
        <f>IF('GASTOS PERSONAL DEL PROYECTO'!F141="",0,'GASTOS PERSONAL DEL PROYECTO'!I141)</f>
        <v>0</v>
      </c>
      <c r="AK145" s="79" t="str">
        <f t="shared" si="36"/>
        <v>X</v>
      </c>
      <c r="AL145" s="79" t="str">
        <f t="shared" si="37"/>
        <v>X</v>
      </c>
      <c r="AM145" s="79" t="str">
        <f t="shared" si="38"/>
        <v>X</v>
      </c>
      <c r="AN145" s="79" t="str">
        <f t="shared" si="40"/>
        <v>X</v>
      </c>
      <c r="AO145" s="79" t="str">
        <f t="shared" si="39"/>
        <v>X</v>
      </c>
    </row>
    <row r="146" spans="25:41" x14ac:dyDescent="0.25">
      <c r="Y146" s="79">
        <v>143</v>
      </c>
      <c r="Z146" s="79">
        <f>'GASTOS PERSONAL DEL PROYECTO'!F151</f>
        <v>0</v>
      </c>
      <c r="AA146" s="80" t="str">
        <f t="shared" si="33"/>
        <v>0</v>
      </c>
      <c r="AB146" s="79">
        <f>'GASTOS PERSONAL DEL PROYECTO'!G151</f>
        <v>0</v>
      </c>
      <c r="AC146" s="79">
        <f>'GASTOS PERSONAL DEL PROYECTO'!H151</f>
        <v>0</v>
      </c>
      <c r="AD146" s="79">
        <f>'GASTOS PERSONAL DEL PROYECTO'!I151</f>
        <v>0</v>
      </c>
      <c r="AF146" s="80">
        <v>138</v>
      </c>
      <c r="AG146" s="79" t="str">
        <f t="shared" si="41"/>
        <v>X</v>
      </c>
      <c r="AH146" s="79">
        <f t="shared" si="34"/>
        <v>154</v>
      </c>
      <c r="AI146" s="79" t="str">
        <f t="shared" si="35"/>
        <v>X</v>
      </c>
      <c r="AJ146" s="79">
        <f>IF('GASTOS PERSONAL DEL PROYECTO'!F142="",0,'GASTOS PERSONAL DEL PROYECTO'!I142)</f>
        <v>0</v>
      </c>
      <c r="AK146" s="79" t="str">
        <f t="shared" si="36"/>
        <v>X</v>
      </c>
      <c r="AL146" s="79" t="str">
        <f t="shared" si="37"/>
        <v>X</v>
      </c>
      <c r="AM146" s="79" t="str">
        <f t="shared" si="38"/>
        <v>X</v>
      </c>
      <c r="AN146" s="79" t="str">
        <f t="shared" si="40"/>
        <v>X</v>
      </c>
      <c r="AO146" s="79" t="str">
        <f t="shared" si="39"/>
        <v>X</v>
      </c>
    </row>
    <row r="147" spans="25:41" x14ac:dyDescent="0.25">
      <c r="Y147" s="79">
        <v>144</v>
      </c>
      <c r="Z147" s="79">
        <f>'GASTOS PERSONAL DEL PROYECTO'!F152</f>
        <v>0</v>
      </c>
      <c r="AA147" s="80" t="str">
        <f t="shared" si="33"/>
        <v>0</v>
      </c>
      <c r="AB147" s="79">
        <f>'GASTOS PERSONAL DEL PROYECTO'!G152</f>
        <v>0</v>
      </c>
      <c r="AC147" s="79">
        <f>'GASTOS PERSONAL DEL PROYECTO'!H152</f>
        <v>0</v>
      </c>
      <c r="AD147" s="79">
        <f>'GASTOS PERSONAL DEL PROYECTO'!I152</f>
        <v>0</v>
      </c>
      <c r="AF147" s="80">
        <v>139</v>
      </c>
      <c r="AG147" s="79" t="str">
        <f t="shared" si="41"/>
        <v>X</v>
      </c>
      <c r="AH147" s="79">
        <f t="shared" si="34"/>
        <v>154</v>
      </c>
      <c r="AI147" s="79" t="str">
        <f t="shared" si="35"/>
        <v>X</v>
      </c>
      <c r="AJ147" s="79">
        <f>IF('GASTOS PERSONAL DEL PROYECTO'!F143="",0,'GASTOS PERSONAL DEL PROYECTO'!I143)</f>
        <v>0</v>
      </c>
      <c r="AK147" s="79" t="str">
        <f t="shared" si="36"/>
        <v>X</v>
      </c>
      <c r="AL147" s="79" t="str">
        <f t="shared" si="37"/>
        <v>X</v>
      </c>
      <c r="AM147" s="79" t="str">
        <f t="shared" si="38"/>
        <v>X</v>
      </c>
      <c r="AN147" s="79" t="str">
        <f t="shared" si="40"/>
        <v>X</v>
      </c>
      <c r="AO147" s="79" t="str">
        <f t="shared" si="39"/>
        <v>X</v>
      </c>
    </row>
    <row r="148" spans="25:41" x14ac:dyDescent="0.25">
      <c r="Y148" s="79">
        <v>145</v>
      </c>
      <c r="Z148" s="79">
        <f>'GASTOS PERSONAL DEL PROYECTO'!F153</f>
        <v>0</v>
      </c>
      <c r="AA148" s="80" t="str">
        <f t="shared" si="33"/>
        <v>0</v>
      </c>
      <c r="AB148" s="79">
        <f>'GASTOS PERSONAL DEL PROYECTO'!G153</f>
        <v>0</v>
      </c>
      <c r="AC148" s="79">
        <f>'GASTOS PERSONAL DEL PROYECTO'!H153</f>
        <v>0</v>
      </c>
      <c r="AD148" s="79">
        <f>'GASTOS PERSONAL DEL PROYECTO'!I153</f>
        <v>0</v>
      </c>
      <c r="AF148" s="80">
        <v>140</v>
      </c>
      <c r="AG148" s="79" t="str">
        <f t="shared" si="41"/>
        <v>X</v>
      </c>
      <c r="AH148" s="79">
        <f t="shared" si="34"/>
        <v>154</v>
      </c>
      <c r="AI148" s="79" t="str">
        <f t="shared" si="35"/>
        <v>X</v>
      </c>
      <c r="AJ148" s="79">
        <f>IF('GASTOS PERSONAL DEL PROYECTO'!F144="",0,'GASTOS PERSONAL DEL PROYECTO'!I144)</f>
        <v>0</v>
      </c>
      <c r="AK148" s="79" t="str">
        <f t="shared" si="36"/>
        <v>X</v>
      </c>
      <c r="AL148" s="79" t="str">
        <f t="shared" si="37"/>
        <v>X</v>
      </c>
      <c r="AM148" s="79" t="str">
        <f t="shared" si="38"/>
        <v>X</v>
      </c>
      <c r="AN148" s="79" t="str">
        <f t="shared" si="40"/>
        <v>X</v>
      </c>
      <c r="AO148" s="79" t="str">
        <f t="shared" si="39"/>
        <v>X</v>
      </c>
    </row>
    <row r="149" spans="25:41" x14ac:dyDescent="0.25">
      <c r="Y149" s="79">
        <v>146</v>
      </c>
      <c r="Z149" s="79">
        <f>'GASTOS PERSONAL DEL PROYECTO'!F154</f>
        <v>0</v>
      </c>
      <c r="AA149" s="80" t="str">
        <f t="shared" si="33"/>
        <v>0</v>
      </c>
      <c r="AB149" s="79">
        <f>'GASTOS PERSONAL DEL PROYECTO'!G154</f>
        <v>0</v>
      </c>
      <c r="AC149" s="79">
        <f>'GASTOS PERSONAL DEL PROYECTO'!H154</f>
        <v>0</v>
      </c>
      <c r="AD149" s="79">
        <f>'GASTOS PERSONAL DEL PROYECTO'!I154</f>
        <v>0</v>
      </c>
      <c r="AF149" s="80">
        <v>141</v>
      </c>
      <c r="AG149" s="79" t="str">
        <f t="shared" si="41"/>
        <v>X</v>
      </c>
      <c r="AH149" s="79">
        <f t="shared" si="34"/>
        <v>154</v>
      </c>
      <c r="AI149" s="79" t="str">
        <f t="shared" si="35"/>
        <v>X</v>
      </c>
      <c r="AJ149" s="79">
        <f>IF('GASTOS PERSONAL DEL PROYECTO'!F145="",0,'GASTOS PERSONAL DEL PROYECTO'!I145)</f>
        <v>0</v>
      </c>
      <c r="AK149" s="79" t="str">
        <f t="shared" si="36"/>
        <v>X</v>
      </c>
      <c r="AL149" s="79" t="str">
        <f t="shared" si="37"/>
        <v>X</v>
      </c>
      <c r="AM149" s="79" t="str">
        <f t="shared" si="38"/>
        <v>X</v>
      </c>
      <c r="AN149" s="79" t="str">
        <f t="shared" si="40"/>
        <v>X</v>
      </c>
      <c r="AO149" s="79" t="str">
        <f t="shared" si="39"/>
        <v>X</v>
      </c>
    </row>
    <row r="150" spans="25:41" x14ac:dyDescent="0.25">
      <c r="Y150" s="79">
        <v>147</v>
      </c>
      <c r="Z150" s="79">
        <f>'GASTOS PERSONAL DEL PROYECTO'!F155</f>
        <v>0</v>
      </c>
      <c r="AA150" s="80" t="str">
        <f t="shared" si="33"/>
        <v>0</v>
      </c>
      <c r="AB150" s="79">
        <f>'GASTOS PERSONAL DEL PROYECTO'!G155</f>
        <v>0</v>
      </c>
      <c r="AC150" s="79">
        <f>'GASTOS PERSONAL DEL PROYECTO'!H155</f>
        <v>0</v>
      </c>
      <c r="AD150" s="79">
        <f>'GASTOS PERSONAL DEL PROYECTO'!I155</f>
        <v>0</v>
      </c>
      <c r="AF150" s="80">
        <v>142</v>
      </c>
      <c r="AG150" s="79" t="str">
        <f t="shared" si="41"/>
        <v>X</v>
      </c>
      <c r="AH150" s="79">
        <f t="shared" si="34"/>
        <v>154</v>
      </c>
      <c r="AI150" s="79" t="str">
        <f t="shared" si="35"/>
        <v>X</v>
      </c>
      <c r="AJ150" s="79">
        <f>IF('GASTOS PERSONAL DEL PROYECTO'!F146="",0,'GASTOS PERSONAL DEL PROYECTO'!I146)</f>
        <v>0</v>
      </c>
      <c r="AK150" s="79" t="str">
        <f t="shared" si="36"/>
        <v>X</v>
      </c>
      <c r="AL150" s="79" t="str">
        <f t="shared" si="37"/>
        <v>X</v>
      </c>
      <c r="AM150" s="79" t="str">
        <f t="shared" si="38"/>
        <v>X</v>
      </c>
      <c r="AN150" s="79" t="str">
        <f t="shared" si="40"/>
        <v>X</v>
      </c>
      <c r="AO150" s="79" t="str">
        <f t="shared" si="39"/>
        <v>X</v>
      </c>
    </row>
    <row r="151" spans="25:41" x14ac:dyDescent="0.25">
      <c r="Y151" s="79">
        <v>148</v>
      </c>
      <c r="Z151" s="79">
        <f>'GASTOS PERSONAL DEL PROYECTO'!F156</f>
        <v>0</v>
      </c>
      <c r="AA151" s="80" t="str">
        <f t="shared" si="33"/>
        <v>0</v>
      </c>
      <c r="AB151" s="79">
        <f>'GASTOS PERSONAL DEL PROYECTO'!G156</f>
        <v>0</v>
      </c>
      <c r="AC151" s="79">
        <f>'GASTOS PERSONAL DEL PROYECTO'!H156</f>
        <v>0</v>
      </c>
      <c r="AD151" s="79">
        <f>'GASTOS PERSONAL DEL PROYECTO'!I156</f>
        <v>0</v>
      </c>
      <c r="AF151" s="80">
        <v>143</v>
      </c>
      <c r="AG151" s="79" t="str">
        <f t="shared" si="41"/>
        <v>X</v>
      </c>
      <c r="AH151" s="79">
        <f t="shared" si="34"/>
        <v>154</v>
      </c>
      <c r="AI151" s="79" t="str">
        <f t="shared" si="35"/>
        <v>X</v>
      </c>
      <c r="AJ151" s="79">
        <f>IF('GASTOS PERSONAL DEL PROYECTO'!F147="",0,'GASTOS PERSONAL DEL PROYECTO'!I147)</f>
        <v>0</v>
      </c>
      <c r="AK151" s="79" t="str">
        <f t="shared" si="36"/>
        <v>X</v>
      </c>
      <c r="AL151" s="79" t="str">
        <f t="shared" si="37"/>
        <v>X</v>
      </c>
      <c r="AM151" s="79" t="str">
        <f t="shared" si="38"/>
        <v>X</v>
      </c>
      <c r="AN151" s="79" t="str">
        <f t="shared" si="40"/>
        <v>X</v>
      </c>
      <c r="AO151" s="79" t="str">
        <f t="shared" si="39"/>
        <v>X</v>
      </c>
    </row>
    <row r="152" spans="25:41" x14ac:dyDescent="0.25">
      <c r="Y152" s="79">
        <v>149</v>
      </c>
      <c r="Z152" s="79">
        <f>'GASTOS PERSONAL DEL PROYECTO'!F157</f>
        <v>0</v>
      </c>
      <c r="AA152" s="80" t="str">
        <f t="shared" si="33"/>
        <v>0</v>
      </c>
      <c r="AB152" s="79">
        <f>'GASTOS PERSONAL DEL PROYECTO'!G157</f>
        <v>0</v>
      </c>
      <c r="AC152" s="79">
        <f>'GASTOS PERSONAL DEL PROYECTO'!H157</f>
        <v>0</v>
      </c>
      <c r="AD152" s="79">
        <f>'GASTOS PERSONAL DEL PROYECTO'!I157</f>
        <v>0</v>
      </c>
      <c r="AF152" s="80">
        <v>144</v>
      </c>
      <c r="AG152" s="79" t="str">
        <f t="shared" si="41"/>
        <v>X</v>
      </c>
      <c r="AH152" s="79">
        <f t="shared" si="34"/>
        <v>154</v>
      </c>
      <c r="AI152" s="79" t="str">
        <f t="shared" si="35"/>
        <v>X</v>
      </c>
      <c r="AJ152" s="79">
        <f>IF('GASTOS PERSONAL DEL PROYECTO'!F148="",0,'GASTOS PERSONAL DEL PROYECTO'!I148)</f>
        <v>0</v>
      </c>
      <c r="AK152" s="79" t="str">
        <f t="shared" si="36"/>
        <v>X</v>
      </c>
      <c r="AL152" s="79" t="str">
        <f t="shared" si="37"/>
        <v>X</v>
      </c>
      <c r="AM152" s="79" t="str">
        <f t="shared" si="38"/>
        <v>X</v>
      </c>
      <c r="AN152" s="79" t="str">
        <f t="shared" si="40"/>
        <v>X</v>
      </c>
      <c r="AO152" s="79" t="str">
        <f t="shared" si="39"/>
        <v>X</v>
      </c>
    </row>
    <row r="153" spans="25:41" x14ac:dyDescent="0.25">
      <c r="Y153" s="79">
        <v>150</v>
      </c>
      <c r="Z153" s="79">
        <f>'GASTOS PERSONAL DEL PROYECTO'!F158</f>
        <v>0</v>
      </c>
      <c r="AA153" s="80" t="str">
        <f t="shared" si="33"/>
        <v>0</v>
      </c>
      <c r="AB153" s="79">
        <f>'GASTOS PERSONAL DEL PROYECTO'!G158</f>
        <v>0</v>
      </c>
      <c r="AC153" s="79">
        <f>'GASTOS PERSONAL DEL PROYECTO'!H158</f>
        <v>0</v>
      </c>
      <c r="AD153" s="79">
        <f>'GASTOS PERSONAL DEL PROYECTO'!I158</f>
        <v>0</v>
      </c>
      <c r="AF153" s="80">
        <v>145</v>
      </c>
      <c r="AG153" s="79" t="str">
        <f t="shared" si="41"/>
        <v>X</v>
      </c>
      <c r="AH153" s="79">
        <f t="shared" si="34"/>
        <v>154</v>
      </c>
      <c r="AI153" s="79" t="str">
        <f t="shared" si="35"/>
        <v>X</v>
      </c>
      <c r="AJ153" s="79">
        <f>IF('GASTOS PERSONAL DEL PROYECTO'!F149="",0,'GASTOS PERSONAL DEL PROYECTO'!I149)</f>
        <v>0</v>
      </c>
      <c r="AK153" s="79" t="str">
        <f t="shared" si="36"/>
        <v>X</v>
      </c>
      <c r="AL153" s="79" t="str">
        <f t="shared" si="37"/>
        <v>X</v>
      </c>
      <c r="AM153" s="79" t="str">
        <f t="shared" si="38"/>
        <v>X</v>
      </c>
      <c r="AN153" s="79" t="str">
        <f t="shared" si="40"/>
        <v>X</v>
      </c>
      <c r="AO153" s="79" t="str">
        <f t="shared" si="39"/>
        <v>X</v>
      </c>
    </row>
    <row r="154" spans="25:41" x14ac:dyDescent="0.25">
      <c r="AF154" s="80">
        <v>146</v>
      </c>
      <c r="AG154" s="79" t="str">
        <f t="shared" si="41"/>
        <v>X</v>
      </c>
      <c r="AH154" s="79">
        <f t="shared" si="34"/>
        <v>154</v>
      </c>
      <c r="AI154" s="79" t="str">
        <f t="shared" si="35"/>
        <v>X</v>
      </c>
      <c r="AJ154" s="79">
        <f>IF('GASTOS PERSONAL DEL PROYECTO'!F150="",0,'GASTOS PERSONAL DEL PROYECTO'!I150)</f>
        <v>0</v>
      </c>
      <c r="AK154" s="79" t="str">
        <f t="shared" si="36"/>
        <v>X</v>
      </c>
      <c r="AL154" s="79" t="str">
        <f t="shared" si="37"/>
        <v>X</v>
      </c>
      <c r="AM154" s="79" t="str">
        <f t="shared" si="38"/>
        <v>X</v>
      </c>
      <c r="AN154" s="79" t="str">
        <f t="shared" si="40"/>
        <v>X</v>
      </c>
      <c r="AO154" s="79" t="str">
        <f t="shared" si="39"/>
        <v>X</v>
      </c>
    </row>
    <row r="155" spans="25:41" x14ac:dyDescent="0.25">
      <c r="AF155" s="80">
        <v>147</v>
      </c>
      <c r="AG155" s="79" t="str">
        <f t="shared" si="41"/>
        <v>X</v>
      </c>
      <c r="AH155" s="79">
        <f t="shared" si="34"/>
        <v>154</v>
      </c>
      <c r="AI155" s="79" t="str">
        <f t="shared" si="35"/>
        <v>X</v>
      </c>
      <c r="AJ155" s="79">
        <f>IF('GASTOS PERSONAL DEL PROYECTO'!F151="",0,'GASTOS PERSONAL DEL PROYECTO'!I151)</f>
        <v>0</v>
      </c>
      <c r="AK155" s="79" t="str">
        <f t="shared" si="36"/>
        <v>X</v>
      </c>
      <c r="AL155" s="79" t="str">
        <f t="shared" si="37"/>
        <v>X</v>
      </c>
      <c r="AM155" s="79" t="str">
        <f t="shared" si="38"/>
        <v>X</v>
      </c>
      <c r="AN155" s="79" t="str">
        <f t="shared" si="40"/>
        <v>X</v>
      </c>
      <c r="AO155" s="79" t="str">
        <f t="shared" si="39"/>
        <v>X</v>
      </c>
    </row>
    <row r="156" spans="25:41" x14ac:dyDescent="0.25">
      <c r="AF156" s="80">
        <v>148</v>
      </c>
      <c r="AG156" s="79" t="str">
        <f t="shared" si="41"/>
        <v>X</v>
      </c>
      <c r="AH156" s="79">
        <f t="shared" si="34"/>
        <v>154</v>
      </c>
      <c r="AI156" s="79" t="str">
        <f t="shared" si="35"/>
        <v>X</v>
      </c>
      <c r="AJ156" s="79">
        <f>IF('GASTOS PERSONAL DEL PROYECTO'!F152="",0,'GASTOS PERSONAL DEL PROYECTO'!I152)</f>
        <v>0</v>
      </c>
      <c r="AK156" s="79" t="str">
        <f t="shared" si="36"/>
        <v>X</v>
      </c>
      <c r="AL156" s="79" t="str">
        <f t="shared" si="37"/>
        <v>X</v>
      </c>
      <c r="AM156" s="79" t="str">
        <f t="shared" si="38"/>
        <v>X</v>
      </c>
      <c r="AN156" s="79" t="str">
        <f t="shared" si="40"/>
        <v>X</v>
      </c>
      <c r="AO156" s="79" t="str">
        <f t="shared" si="39"/>
        <v>X</v>
      </c>
    </row>
    <row r="157" spans="25:41" x14ac:dyDescent="0.25">
      <c r="AF157" s="80">
        <v>149</v>
      </c>
      <c r="AG157" s="79" t="str">
        <f t="shared" si="41"/>
        <v>X</v>
      </c>
      <c r="AH157" s="79">
        <f t="shared" si="34"/>
        <v>154</v>
      </c>
      <c r="AI157" s="79" t="str">
        <f t="shared" si="35"/>
        <v>X</v>
      </c>
      <c r="AJ157" s="79">
        <f>IF('GASTOS PERSONAL DEL PROYECTO'!F153="",0,'GASTOS PERSONAL DEL PROYECTO'!I153)</f>
        <v>0</v>
      </c>
      <c r="AK157" s="79" t="str">
        <f t="shared" si="36"/>
        <v>X</v>
      </c>
      <c r="AL157" s="79" t="str">
        <f t="shared" si="37"/>
        <v>X</v>
      </c>
      <c r="AM157" s="79" t="str">
        <f t="shared" si="38"/>
        <v>X</v>
      </c>
      <c r="AN157" s="79" t="str">
        <f t="shared" si="40"/>
        <v>X</v>
      </c>
      <c r="AO157" s="79" t="str">
        <f t="shared" si="39"/>
        <v>X</v>
      </c>
    </row>
    <row r="158" spans="25:41" x14ac:dyDescent="0.25">
      <c r="AF158" s="80">
        <v>150</v>
      </c>
      <c r="AG158" s="79" t="str">
        <f t="shared" si="41"/>
        <v>X</v>
      </c>
      <c r="AH158" s="79">
        <f t="shared" si="34"/>
        <v>154</v>
      </c>
      <c r="AI158" s="79" t="str">
        <f t="shared" si="35"/>
        <v>X</v>
      </c>
      <c r="AJ158" s="79">
        <f>IF('GASTOS PERSONAL DEL PROYECTO'!F154="",0,'GASTOS PERSONAL DEL PROYECTO'!I154)</f>
        <v>0</v>
      </c>
      <c r="AK158" s="79" t="str">
        <f t="shared" si="36"/>
        <v>X</v>
      </c>
      <c r="AL158" s="79" t="str">
        <f t="shared" si="37"/>
        <v>X</v>
      </c>
      <c r="AM158" s="79" t="str">
        <f t="shared" si="38"/>
        <v>X</v>
      </c>
      <c r="AN158" s="79" t="str">
        <f t="shared" si="40"/>
        <v>X</v>
      </c>
      <c r="AO158" s="79" t="str">
        <f t="shared" si="39"/>
        <v>X</v>
      </c>
    </row>
    <row r="159" spans="25:41" x14ac:dyDescent="0.25">
      <c r="AF159" s="80">
        <v>151</v>
      </c>
      <c r="AG159" s="79" t="str">
        <f t="shared" si="41"/>
        <v>X</v>
      </c>
      <c r="AH159" s="79">
        <f t="shared" si="34"/>
        <v>154</v>
      </c>
      <c r="AI159" s="79" t="str">
        <f t="shared" si="35"/>
        <v>X</v>
      </c>
      <c r="AJ159" s="79">
        <f>IF('GASTOS PERSONAL DEL PROYECTO'!F155="",0,'GASTOS PERSONAL DEL PROYECTO'!I155)</f>
        <v>0</v>
      </c>
      <c r="AK159" s="79" t="str">
        <f t="shared" si="36"/>
        <v>X</v>
      </c>
      <c r="AL159" s="79" t="str">
        <f t="shared" si="37"/>
        <v>X</v>
      </c>
      <c r="AM159" s="79" t="str">
        <f t="shared" si="38"/>
        <v>X</v>
      </c>
      <c r="AN159" s="79" t="str">
        <f t="shared" si="40"/>
        <v>X</v>
      </c>
      <c r="AO159" s="79" t="str">
        <f t="shared" si="39"/>
        <v>X</v>
      </c>
    </row>
    <row r="160" spans="25:41" x14ac:dyDescent="0.25">
      <c r="AF160" s="80">
        <v>152</v>
      </c>
      <c r="AG160" s="79" t="str">
        <f t="shared" si="41"/>
        <v>X</v>
      </c>
      <c r="AH160" s="79">
        <f t="shared" si="34"/>
        <v>154</v>
      </c>
      <c r="AI160" s="79" t="str">
        <f t="shared" si="35"/>
        <v>X</v>
      </c>
      <c r="AJ160" s="79">
        <f>IF('GASTOS PERSONAL DEL PROYECTO'!F156="",0,'GASTOS PERSONAL DEL PROYECTO'!I156)</f>
        <v>0</v>
      </c>
      <c r="AK160" s="79" t="str">
        <f t="shared" si="36"/>
        <v>X</v>
      </c>
      <c r="AL160" s="79" t="str">
        <f t="shared" si="37"/>
        <v>X</v>
      </c>
      <c r="AM160" s="79" t="str">
        <f t="shared" si="38"/>
        <v>X</v>
      </c>
      <c r="AN160" s="79" t="str">
        <f t="shared" si="40"/>
        <v>X</v>
      </c>
      <c r="AO160" s="79" t="str">
        <f t="shared" si="39"/>
        <v>X</v>
      </c>
    </row>
    <row r="161" spans="32:41" x14ac:dyDescent="0.25">
      <c r="AF161" s="80">
        <v>153</v>
      </c>
      <c r="AG161" s="79" t="str">
        <f t="shared" si="41"/>
        <v>X</v>
      </c>
      <c r="AH161" s="79">
        <f t="shared" si="34"/>
        <v>154</v>
      </c>
      <c r="AI161" s="79" t="str">
        <f t="shared" si="35"/>
        <v>X</v>
      </c>
      <c r="AJ161" s="79">
        <f>IF('GASTOS PERSONAL DEL PROYECTO'!F157="",0,'GASTOS PERSONAL DEL PROYECTO'!I157)</f>
        <v>0</v>
      </c>
      <c r="AK161" s="79" t="str">
        <f t="shared" si="36"/>
        <v>X</v>
      </c>
      <c r="AL161" s="79" t="str">
        <f t="shared" si="37"/>
        <v>X</v>
      </c>
      <c r="AM161" s="79" t="str">
        <f t="shared" si="38"/>
        <v>X</v>
      </c>
      <c r="AN161" s="79" t="str">
        <f t="shared" si="40"/>
        <v>X</v>
      </c>
      <c r="AO161" s="79" t="str">
        <f t="shared" si="39"/>
        <v>X</v>
      </c>
    </row>
    <row r="162" spans="32:41" x14ac:dyDescent="0.25">
      <c r="AF162" s="80">
        <v>154</v>
      </c>
      <c r="AG162" s="79" t="str">
        <f t="shared" si="41"/>
        <v>X</v>
      </c>
      <c r="AH162" s="79">
        <f t="shared" si="34"/>
        <v>154</v>
      </c>
      <c r="AI162" s="79" t="str">
        <f t="shared" si="35"/>
        <v>X</v>
      </c>
      <c r="AJ162" s="79">
        <f>IF('GASTOS PERSONAL DEL PROYECTO'!F158="",0,'GASTOS PERSONAL DEL PROYECTO'!I158)</f>
        <v>0</v>
      </c>
      <c r="AK162" s="79" t="str">
        <f t="shared" si="36"/>
        <v>X</v>
      </c>
      <c r="AL162" s="79">
        <f t="shared" si="37"/>
        <v>0</v>
      </c>
      <c r="AM162" s="79" t="str">
        <f t="shared" si="38"/>
        <v>X</v>
      </c>
      <c r="AN162" s="79" t="str">
        <f t="shared" si="40"/>
        <v>X</v>
      </c>
      <c r="AO162" s="79" t="str">
        <f t="shared" si="39"/>
        <v>X</v>
      </c>
    </row>
  </sheetData>
  <sheetProtection algorithmName="SHA-512" hashValue="JY6EZklB8AY1kDLIXkwgjWOmVmgJgn1MuRIxx5/2iKvcjNx93EB2kt41AiiDkk+f28BnD+PHiCzRENB0wtZcFQ==" saltValue="mU7exwcZ3wI4ZedFEz9XoA==" spinCount="100000" sheet="1" selectLockedCells="1" selectUn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53125" defaultRowHeight="16" x14ac:dyDescent="0.5"/>
  <cols>
    <col min="1" max="1" width="5.7265625" style="7" customWidth="1"/>
    <col min="2" max="2" width="10.7265625" style="7" customWidth="1"/>
    <col min="3" max="3" width="10.7265625" style="8" customWidth="1"/>
    <col min="4" max="16384" width="11.453125" style="7"/>
  </cols>
  <sheetData>
    <row r="2" spans="2:3" x14ac:dyDescent="0.5">
      <c r="B2" s="6" t="s">
        <v>64</v>
      </c>
      <c r="C2" s="105"/>
    </row>
  </sheetData>
  <sheetProtection algorithmName="SHA-512" hashValue="QhqQOkDL9PSY0hL9iN9yEFVCl1tpmHtsPnIJulBPVIs06Q++i9LPke01Mu6BSZy8Euolx4AL+ky8/be+QqFnLA==" saltValue="qc45+Yjjd/V+XCEglaoO/g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41D39-A5DA-4103-B760-67E88672473F}"/>
</file>

<file path=customXml/itemProps3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2025-09-23T15:38:01Z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