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CT01/0-25.CT01-Modelos/"/>
    </mc:Choice>
  </mc:AlternateContent>
  <xr:revisionPtr revIDLastSave="194" documentId="8_{70FCDA71-E8A3-411B-BBE5-7F8FBFA3AE81}" xr6:coauthVersionLast="47" xr6:coauthVersionMax="47" xr10:uidLastSave="{445553C9-7DF8-4F17-AA44-4FCEDF7BBD00}"/>
  <bookViews>
    <workbookView xWindow="-120" yWindow="-120" windowWidth="29040" windowHeight="15720" xr2:uid="{B8841C16-A227-4A0C-B87F-DC9CEEEF4E9A}"/>
  </bookViews>
  <sheets>
    <sheet name="INSTRUCCIONES" sheetId="6" r:id="rId1"/>
    <sheet name="EXPEDIENTE" sheetId="9" r:id="rId2"/>
    <sheet name="GASTOS PERSONAL DEL PROYECTO" sheetId="1" r:id="rId3"/>
    <sheet name="RESUMEN GASTOS DE PERSONAL" sheetId="2" r:id="rId4"/>
    <sheet name="AUXILIAR" sheetId="4" r:id="rId5"/>
    <sheet name="USUARIO" sheetId="10" r:id="rId6"/>
  </sheets>
  <definedNames>
    <definedName name="_xlnm.Print_Area" localSheetId="2">'GASTOS PERSONAL DEL PROYECTO'!$D$1:$H$159</definedName>
    <definedName name="_xlnm.Print_Area" localSheetId="0">INSTRUCCIONES!$B$1:$B$29</definedName>
    <definedName name="_xlnm.Print_Area" localSheetId="3">'RESUMEN GASTOS DE PERSONAL'!$E$1:$H$163</definedName>
    <definedName name="LÍNEA">AUXILIAR!$M$7:$M$81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9" l="1"/>
  <c r="B25" i="9"/>
  <c r="B11" i="1"/>
  <c r="B12" i="1"/>
  <c r="B13" i="1"/>
  <c r="B14" i="1"/>
  <c r="B15" i="1"/>
  <c r="B16" i="1"/>
  <c r="C16" i="1" s="1"/>
  <c r="J16" i="1" s="1"/>
  <c r="B17" i="1"/>
  <c r="C17" i="1" s="1"/>
  <c r="J17" i="1" s="1"/>
  <c r="B18" i="1"/>
  <c r="C18" i="1" s="1"/>
  <c r="J18" i="1" s="1"/>
  <c r="B19" i="1"/>
  <c r="C19" i="1" s="1"/>
  <c r="J19" i="1" s="1"/>
  <c r="B20" i="1"/>
  <c r="C20" i="1" s="1"/>
  <c r="J20" i="1" s="1"/>
  <c r="B21" i="1"/>
  <c r="C21" i="1"/>
  <c r="J21" i="1" s="1"/>
  <c r="B22" i="1"/>
  <c r="C22" i="1" s="1"/>
  <c r="J22" i="1" s="1"/>
  <c r="B23" i="1"/>
  <c r="C23" i="1" s="1"/>
  <c r="J23" i="1" s="1"/>
  <c r="B24" i="1"/>
  <c r="C24" i="1" s="1"/>
  <c r="J24" i="1" s="1"/>
  <c r="B25" i="1"/>
  <c r="C25" i="1" s="1"/>
  <c r="J25" i="1" s="1"/>
  <c r="B26" i="1"/>
  <c r="C26" i="1" s="1"/>
  <c r="J26" i="1" s="1"/>
  <c r="B27" i="1"/>
  <c r="C27" i="1"/>
  <c r="J27" i="1" s="1"/>
  <c r="B28" i="1"/>
  <c r="C28" i="1" s="1"/>
  <c r="J28" i="1" s="1"/>
  <c r="B29" i="1"/>
  <c r="C29" i="1" s="1"/>
  <c r="J29" i="1" s="1"/>
  <c r="B30" i="1"/>
  <c r="C30" i="1" s="1"/>
  <c r="J30" i="1" s="1"/>
  <c r="B31" i="1"/>
  <c r="C31" i="1" s="1"/>
  <c r="J31" i="1" s="1"/>
  <c r="B32" i="1"/>
  <c r="C32" i="1" s="1"/>
  <c r="J32" i="1" s="1"/>
  <c r="B33" i="1"/>
  <c r="C33" i="1"/>
  <c r="J33" i="1" s="1"/>
  <c r="B34" i="1"/>
  <c r="C34" i="1" s="1"/>
  <c r="J34" i="1" s="1"/>
  <c r="B35" i="1"/>
  <c r="C35" i="1" s="1"/>
  <c r="J35" i="1" s="1"/>
  <c r="B36" i="1"/>
  <c r="C36" i="1" s="1"/>
  <c r="J36" i="1" s="1"/>
  <c r="B37" i="1"/>
  <c r="C37" i="1" s="1"/>
  <c r="J37" i="1" s="1"/>
  <c r="B38" i="1"/>
  <c r="C38" i="1" s="1"/>
  <c r="J38" i="1" s="1"/>
  <c r="B39" i="1"/>
  <c r="C39" i="1"/>
  <c r="J39" i="1" s="1"/>
  <c r="B40" i="1"/>
  <c r="C40" i="1" s="1"/>
  <c r="J40" i="1" s="1"/>
  <c r="B41" i="1"/>
  <c r="C41" i="1" s="1"/>
  <c r="J41" i="1" s="1"/>
  <c r="B42" i="1"/>
  <c r="C42" i="1" s="1"/>
  <c r="J42" i="1" s="1"/>
  <c r="B43" i="1"/>
  <c r="C43" i="1" s="1"/>
  <c r="J43" i="1" s="1"/>
  <c r="B44" i="1"/>
  <c r="C44" i="1" s="1"/>
  <c r="J44" i="1" s="1"/>
  <c r="B45" i="1"/>
  <c r="C45" i="1"/>
  <c r="J45" i="1" s="1"/>
  <c r="B46" i="1"/>
  <c r="C46" i="1" s="1"/>
  <c r="J46" i="1" s="1"/>
  <c r="B47" i="1"/>
  <c r="C47" i="1" s="1"/>
  <c r="J47" i="1" s="1"/>
  <c r="B48" i="1"/>
  <c r="C48" i="1" s="1"/>
  <c r="J48" i="1" s="1"/>
  <c r="B49" i="1"/>
  <c r="C49" i="1" s="1"/>
  <c r="J49" i="1" s="1"/>
  <c r="B50" i="1"/>
  <c r="C50" i="1" s="1"/>
  <c r="J50" i="1" s="1"/>
  <c r="B51" i="1"/>
  <c r="C51" i="1"/>
  <c r="J51" i="1" s="1"/>
  <c r="B52" i="1"/>
  <c r="C52" i="1" s="1"/>
  <c r="J52" i="1" s="1"/>
  <c r="B53" i="1"/>
  <c r="C53" i="1" s="1"/>
  <c r="J53" i="1" s="1"/>
  <c r="B54" i="1"/>
  <c r="C54" i="1" s="1"/>
  <c r="J54" i="1" s="1"/>
  <c r="B55" i="1"/>
  <c r="C55" i="1" s="1"/>
  <c r="J55" i="1" s="1"/>
  <c r="B56" i="1"/>
  <c r="C56" i="1" s="1"/>
  <c r="J56" i="1" s="1"/>
  <c r="B57" i="1"/>
  <c r="C57" i="1"/>
  <c r="J57" i="1" s="1"/>
  <c r="B58" i="1"/>
  <c r="C58" i="1" s="1"/>
  <c r="J58" i="1" s="1"/>
  <c r="B59" i="1"/>
  <c r="C59" i="1" s="1"/>
  <c r="J59" i="1" s="1"/>
  <c r="B60" i="1"/>
  <c r="C60" i="1" s="1"/>
  <c r="J60" i="1" s="1"/>
  <c r="B61" i="1"/>
  <c r="C61" i="1" s="1"/>
  <c r="J61" i="1" s="1"/>
  <c r="B62" i="1"/>
  <c r="C62" i="1" s="1"/>
  <c r="J62" i="1" s="1"/>
  <c r="B63" i="1"/>
  <c r="C63" i="1"/>
  <c r="J63" i="1" s="1"/>
  <c r="B64" i="1"/>
  <c r="C64" i="1" s="1"/>
  <c r="J64" i="1" s="1"/>
  <c r="B65" i="1"/>
  <c r="C65" i="1" s="1"/>
  <c r="J65" i="1" s="1"/>
  <c r="B66" i="1"/>
  <c r="C66" i="1" s="1"/>
  <c r="J66" i="1" s="1"/>
  <c r="B67" i="1"/>
  <c r="C67" i="1" s="1"/>
  <c r="J67" i="1" s="1"/>
  <c r="B68" i="1"/>
  <c r="C68" i="1" s="1"/>
  <c r="J68" i="1" s="1"/>
  <c r="B69" i="1"/>
  <c r="C69" i="1"/>
  <c r="J69" i="1" s="1"/>
  <c r="B70" i="1"/>
  <c r="C70" i="1" s="1"/>
  <c r="J70" i="1" s="1"/>
  <c r="B71" i="1"/>
  <c r="C71" i="1" s="1"/>
  <c r="J71" i="1" s="1"/>
  <c r="B72" i="1"/>
  <c r="C72" i="1" s="1"/>
  <c r="J72" i="1" s="1"/>
  <c r="B73" i="1"/>
  <c r="C73" i="1" s="1"/>
  <c r="J73" i="1" s="1"/>
  <c r="B74" i="1"/>
  <c r="C74" i="1" s="1"/>
  <c r="J74" i="1" s="1"/>
  <c r="B75" i="1"/>
  <c r="C75" i="1"/>
  <c r="J75" i="1" s="1"/>
  <c r="B76" i="1"/>
  <c r="C76" i="1" s="1"/>
  <c r="J76" i="1" s="1"/>
  <c r="B77" i="1"/>
  <c r="C77" i="1" s="1"/>
  <c r="J77" i="1" s="1"/>
  <c r="B78" i="1"/>
  <c r="C78" i="1" s="1"/>
  <c r="J78" i="1" s="1"/>
  <c r="B79" i="1"/>
  <c r="C79" i="1" s="1"/>
  <c r="J79" i="1" s="1"/>
  <c r="B80" i="1"/>
  <c r="C80" i="1" s="1"/>
  <c r="J80" i="1" s="1"/>
  <c r="B81" i="1"/>
  <c r="C81" i="1"/>
  <c r="J81" i="1" s="1"/>
  <c r="B82" i="1"/>
  <c r="C82" i="1" s="1"/>
  <c r="J82" i="1" s="1"/>
  <c r="B83" i="1"/>
  <c r="C83" i="1" s="1"/>
  <c r="J83" i="1" s="1"/>
  <c r="B84" i="1"/>
  <c r="C84" i="1" s="1"/>
  <c r="J84" i="1" s="1"/>
  <c r="B85" i="1"/>
  <c r="C85" i="1" s="1"/>
  <c r="J85" i="1" s="1"/>
  <c r="B86" i="1"/>
  <c r="C86" i="1" s="1"/>
  <c r="J86" i="1" s="1"/>
  <c r="B87" i="1"/>
  <c r="C87" i="1"/>
  <c r="J87" i="1" s="1"/>
  <c r="B88" i="1"/>
  <c r="C88" i="1" s="1"/>
  <c r="J88" i="1" s="1"/>
  <c r="B89" i="1"/>
  <c r="C89" i="1" s="1"/>
  <c r="J89" i="1" s="1"/>
  <c r="B90" i="1"/>
  <c r="C90" i="1" s="1"/>
  <c r="J90" i="1" s="1"/>
  <c r="B91" i="1"/>
  <c r="C91" i="1" s="1"/>
  <c r="J91" i="1" s="1"/>
  <c r="B92" i="1"/>
  <c r="C92" i="1" s="1"/>
  <c r="J92" i="1" s="1"/>
  <c r="B93" i="1"/>
  <c r="C93" i="1"/>
  <c r="J93" i="1" s="1"/>
  <c r="B94" i="1"/>
  <c r="C94" i="1" s="1"/>
  <c r="J94" i="1" s="1"/>
  <c r="B95" i="1"/>
  <c r="C95" i="1" s="1"/>
  <c r="J95" i="1" s="1"/>
  <c r="B96" i="1"/>
  <c r="C96" i="1" s="1"/>
  <c r="J96" i="1" s="1"/>
  <c r="B97" i="1"/>
  <c r="C97" i="1" s="1"/>
  <c r="J97" i="1" s="1"/>
  <c r="B98" i="1"/>
  <c r="C98" i="1" s="1"/>
  <c r="J98" i="1" s="1"/>
  <c r="B99" i="1"/>
  <c r="C99" i="1"/>
  <c r="J99" i="1" s="1"/>
  <c r="B100" i="1"/>
  <c r="C100" i="1" s="1"/>
  <c r="J100" i="1" s="1"/>
  <c r="B101" i="1"/>
  <c r="C101" i="1" s="1"/>
  <c r="J101" i="1" s="1"/>
  <c r="B102" i="1"/>
  <c r="C102" i="1" s="1"/>
  <c r="J102" i="1" s="1"/>
  <c r="B103" i="1"/>
  <c r="C103" i="1" s="1"/>
  <c r="J103" i="1" s="1"/>
  <c r="B104" i="1"/>
  <c r="C104" i="1" s="1"/>
  <c r="J104" i="1" s="1"/>
  <c r="B105" i="1"/>
  <c r="C105" i="1"/>
  <c r="J105" i="1" s="1"/>
  <c r="B106" i="1"/>
  <c r="C106" i="1" s="1"/>
  <c r="J106" i="1" s="1"/>
  <c r="B107" i="1"/>
  <c r="C107" i="1" s="1"/>
  <c r="J107" i="1" s="1"/>
  <c r="B108" i="1"/>
  <c r="C108" i="1" s="1"/>
  <c r="J108" i="1" s="1"/>
  <c r="B109" i="1"/>
  <c r="C109" i="1" s="1"/>
  <c r="J109" i="1" s="1"/>
  <c r="B110" i="1"/>
  <c r="C110" i="1" s="1"/>
  <c r="J110" i="1" s="1"/>
  <c r="B111" i="1"/>
  <c r="C111" i="1"/>
  <c r="J111" i="1" s="1"/>
  <c r="B112" i="1"/>
  <c r="C112" i="1" s="1"/>
  <c r="J112" i="1" s="1"/>
  <c r="B113" i="1"/>
  <c r="C113" i="1" s="1"/>
  <c r="J113" i="1" s="1"/>
  <c r="B114" i="1"/>
  <c r="C114" i="1" s="1"/>
  <c r="J114" i="1" s="1"/>
  <c r="B115" i="1"/>
  <c r="C115" i="1" s="1"/>
  <c r="J115" i="1" s="1"/>
  <c r="B116" i="1"/>
  <c r="C116" i="1" s="1"/>
  <c r="J116" i="1" s="1"/>
  <c r="B117" i="1"/>
  <c r="C117" i="1"/>
  <c r="J117" i="1" s="1"/>
  <c r="B118" i="1"/>
  <c r="C118" i="1" s="1"/>
  <c r="J118" i="1" s="1"/>
  <c r="B119" i="1"/>
  <c r="C119" i="1" s="1"/>
  <c r="J119" i="1" s="1"/>
  <c r="B120" i="1"/>
  <c r="C120" i="1" s="1"/>
  <c r="J120" i="1" s="1"/>
  <c r="B121" i="1"/>
  <c r="C121" i="1" s="1"/>
  <c r="J121" i="1" s="1"/>
  <c r="B122" i="1"/>
  <c r="C122" i="1" s="1"/>
  <c r="J122" i="1" s="1"/>
  <c r="B123" i="1"/>
  <c r="C123" i="1"/>
  <c r="J123" i="1" s="1"/>
  <c r="B124" i="1"/>
  <c r="C124" i="1" s="1"/>
  <c r="J124" i="1" s="1"/>
  <c r="B125" i="1"/>
  <c r="C125" i="1" s="1"/>
  <c r="J125" i="1" s="1"/>
  <c r="B126" i="1"/>
  <c r="C126" i="1" s="1"/>
  <c r="J126" i="1" s="1"/>
  <c r="B127" i="1"/>
  <c r="C127" i="1" s="1"/>
  <c r="J127" i="1" s="1"/>
  <c r="B128" i="1"/>
  <c r="C128" i="1" s="1"/>
  <c r="J128" i="1" s="1"/>
  <c r="B129" i="1"/>
  <c r="C129" i="1"/>
  <c r="J129" i="1" s="1"/>
  <c r="B130" i="1"/>
  <c r="C130" i="1" s="1"/>
  <c r="J130" i="1" s="1"/>
  <c r="B131" i="1"/>
  <c r="C131" i="1" s="1"/>
  <c r="J131" i="1" s="1"/>
  <c r="B132" i="1"/>
  <c r="C132" i="1" s="1"/>
  <c r="J132" i="1" s="1"/>
  <c r="B133" i="1"/>
  <c r="C133" i="1" s="1"/>
  <c r="J133" i="1" s="1"/>
  <c r="B134" i="1"/>
  <c r="C134" i="1" s="1"/>
  <c r="J134" i="1" s="1"/>
  <c r="B135" i="1"/>
  <c r="C135" i="1"/>
  <c r="J135" i="1" s="1"/>
  <c r="B136" i="1"/>
  <c r="C136" i="1" s="1"/>
  <c r="J136" i="1" s="1"/>
  <c r="B137" i="1"/>
  <c r="C137" i="1" s="1"/>
  <c r="J137" i="1" s="1"/>
  <c r="B138" i="1"/>
  <c r="C138" i="1" s="1"/>
  <c r="J138" i="1" s="1"/>
  <c r="B139" i="1"/>
  <c r="C139" i="1" s="1"/>
  <c r="J139" i="1" s="1"/>
  <c r="B140" i="1"/>
  <c r="C140" i="1" s="1"/>
  <c r="J140" i="1" s="1"/>
  <c r="B141" i="1"/>
  <c r="C141" i="1"/>
  <c r="J141" i="1" s="1"/>
  <c r="B142" i="1"/>
  <c r="C142" i="1" s="1"/>
  <c r="J142" i="1" s="1"/>
  <c r="B143" i="1"/>
  <c r="C143" i="1" s="1"/>
  <c r="J143" i="1" s="1"/>
  <c r="B144" i="1"/>
  <c r="C144" i="1" s="1"/>
  <c r="J144" i="1" s="1"/>
  <c r="B145" i="1"/>
  <c r="C145" i="1" s="1"/>
  <c r="J145" i="1" s="1"/>
  <c r="B146" i="1"/>
  <c r="C146" i="1" s="1"/>
  <c r="J146" i="1" s="1"/>
  <c r="B147" i="1"/>
  <c r="C147" i="1"/>
  <c r="J147" i="1" s="1"/>
  <c r="B148" i="1"/>
  <c r="C148" i="1" s="1"/>
  <c r="J148" i="1" s="1"/>
  <c r="B149" i="1"/>
  <c r="C149" i="1" s="1"/>
  <c r="J149" i="1" s="1"/>
  <c r="B150" i="1"/>
  <c r="C150" i="1" s="1"/>
  <c r="J150" i="1" s="1"/>
  <c r="B151" i="1"/>
  <c r="C151" i="1" s="1"/>
  <c r="J151" i="1" s="1"/>
  <c r="B152" i="1"/>
  <c r="C152" i="1" s="1"/>
  <c r="J152" i="1" s="1"/>
  <c r="B153" i="1"/>
  <c r="C153" i="1"/>
  <c r="J153" i="1" s="1"/>
  <c r="B154" i="1"/>
  <c r="C154" i="1" s="1"/>
  <c r="J154" i="1" s="1"/>
  <c r="B155" i="1"/>
  <c r="C155" i="1" s="1"/>
  <c r="J155" i="1" s="1"/>
  <c r="B156" i="1"/>
  <c r="C156" i="1" s="1"/>
  <c r="J156" i="1" s="1"/>
  <c r="B157" i="1"/>
  <c r="C157" i="1" s="1"/>
  <c r="J157" i="1" s="1"/>
  <c r="B158" i="1"/>
  <c r="C158" i="1" s="1"/>
  <c r="J158" i="1" s="1"/>
  <c r="B159" i="1"/>
  <c r="C159" i="1"/>
  <c r="J159" i="1" s="1"/>
  <c r="B10" i="1"/>
  <c r="C10" i="1" s="1"/>
  <c r="J10" i="1" s="1"/>
  <c r="B32" i="9"/>
  <c r="C15" i="1" l="1"/>
  <c r="J15" i="1" s="1"/>
  <c r="C14" i="1"/>
  <c r="J14" i="1" s="1"/>
  <c r="C13" i="1"/>
  <c r="J13" i="1" s="1"/>
  <c r="C12" i="1"/>
  <c r="J12" i="1" s="1"/>
  <c r="C11" i="1"/>
  <c r="J11" i="1" s="1"/>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I27" i="9"/>
  <c r="I25" i="9"/>
  <c r="C13" i="9" l="1"/>
  <c r="S12" i="4"/>
  <c r="S6" i="4"/>
  <c r="K81" i="4"/>
  <c r="L81" i="4" s="1"/>
  <c r="K80" i="4"/>
  <c r="L80" i="4" s="1"/>
  <c r="K79" i="4"/>
  <c r="L79" i="4" s="1"/>
  <c r="K78" i="4"/>
  <c r="L78" i="4" s="1"/>
  <c r="K77" i="4"/>
  <c r="L77" i="4" s="1"/>
  <c r="K76" i="4"/>
  <c r="L76" i="4" s="1"/>
  <c r="K75" i="4"/>
  <c r="L75" i="4" s="1"/>
  <c r="K74" i="4"/>
  <c r="L74" i="4" s="1"/>
  <c r="K73" i="4"/>
  <c r="L73" i="4" s="1"/>
  <c r="K72" i="4"/>
  <c r="L72" i="4" s="1"/>
  <c r="K71" i="4"/>
  <c r="L71" i="4" s="1"/>
  <c r="K70" i="4"/>
  <c r="L70" i="4" s="1"/>
  <c r="K69" i="4"/>
  <c r="L69" i="4" s="1"/>
  <c r="K68" i="4"/>
  <c r="L68" i="4" s="1"/>
  <c r="K67" i="4"/>
  <c r="L67" i="4" s="1"/>
  <c r="K66" i="4"/>
  <c r="L66" i="4" s="1"/>
  <c r="K65" i="4"/>
  <c r="L65" i="4" s="1"/>
  <c r="K64" i="4"/>
  <c r="L64" i="4" s="1"/>
  <c r="K63" i="4"/>
  <c r="L63" i="4" s="1"/>
  <c r="K62" i="4"/>
  <c r="L62" i="4" s="1"/>
  <c r="K61" i="4"/>
  <c r="L61" i="4" s="1"/>
  <c r="K60" i="4"/>
  <c r="L60" i="4" s="1"/>
  <c r="K59" i="4"/>
  <c r="L59" i="4" s="1"/>
  <c r="K58" i="4"/>
  <c r="L58" i="4" s="1"/>
  <c r="K57" i="4"/>
  <c r="L57" i="4" s="1"/>
  <c r="K56" i="4"/>
  <c r="L56" i="4" s="1"/>
  <c r="K55" i="4"/>
  <c r="L55" i="4" s="1"/>
  <c r="K54" i="4"/>
  <c r="L54" i="4" s="1"/>
  <c r="K53" i="4"/>
  <c r="L53" i="4" s="1"/>
  <c r="K52" i="4"/>
  <c r="L52" i="4" s="1"/>
  <c r="K51" i="4"/>
  <c r="L51" i="4" s="1"/>
  <c r="K50" i="4"/>
  <c r="L50" i="4" s="1"/>
  <c r="K49" i="4"/>
  <c r="L49" i="4" s="1"/>
  <c r="K48" i="4"/>
  <c r="L48" i="4" s="1"/>
  <c r="K47" i="4"/>
  <c r="L47" i="4" s="1"/>
  <c r="K46" i="4"/>
  <c r="L46" i="4" s="1"/>
  <c r="K45" i="4"/>
  <c r="L45" i="4" s="1"/>
  <c r="K44" i="4"/>
  <c r="L44" i="4" s="1"/>
  <c r="K43" i="4"/>
  <c r="L43" i="4" s="1"/>
  <c r="K42" i="4"/>
  <c r="L42" i="4" s="1"/>
  <c r="K41" i="4"/>
  <c r="L41" i="4" s="1"/>
  <c r="K40" i="4"/>
  <c r="L40" i="4" s="1"/>
  <c r="K39" i="4"/>
  <c r="L39" i="4" s="1"/>
  <c r="K38" i="4"/>
  <c r="L38" i="4" s="1"/>
  <c r="K37" i="4"/>
  <c r="L37" i="4" s="1"/>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K22" i="4"/>
  <c r="L22" i="4" s="1"/>
  <c r="K21" i="4"/>
  <c r="L21" i="4" s="1"/>
  <c r="K20" i="4"/>
  <c r="L20" i="4" s="1"/>
  <c r="K19" i="4"/>
  <c r="L19" i="4" s="1"/>
  <c r="K18" i="4"/>
  <c r="L18" i="4" s="1"/>
  <c r="K17" i="4"/>
  <c r="L17" i="4" s="1"/>
  <c r="K16" i="4"/>
  <c r="L16" i="4" s="1"/>
  <c r="K15" i="4"/>
  <c r="L15" i="4" s="1"/>
  <c r="K14" i="4"/>
  <c r="L14" i="4" s="1"/>
  <c r="K13" i="4"/>
  <c r="L13" i="4" s="1"/>
  <c r="K12" i="4"/>
  <c r="L12" i="4" s="1"/>
  <c r="K11" i="4"/>
  <c r="L11" i="4" s="1"/>
  <c r="K10" i="4"/>
  <c r="L10" i="4" s="1"/>
  <c r="K9" i="4"/>
  <c r="L9" i="4" s="1"/>
  <c r="K8" i="4"/>
  <c r="L8" i="4" s="1"/>
  <c r="K7" i="4"/>
  <c r="L7" i="4" s="1"/>
  <c r="J6" i="4"/>
  <c r="F17" i="9"/>
  <c r="S13" i="4" l="1"/>
  <c r="S14" i="4"/>
  <c r="S15" i="4"/>
  <c r="S17" i="4"/>
  <c r="S18" i="4" s="1"/>
  <c r="F29" i="9" s="1"/>
  <c r="I29" i="9" s="1"/>
  <c r="M81" i="4"/>
  <c r="M77" i="4"/>
  <c r="M73" i="4"/>
  <c r="M69" i="4"/>
  <c r="M65" i="4"/>
  <c r="M61" i="4"/>
  <c r="M57" i="4"/>
  <c r="M53" i="4"/>
  <c r="M49" i="4"/>
  <c r="M45" i="4"/>
  <c r="M41" i="4"/>
  <c r="M37" i="4"/>
  <c r="M33" i="4"/>
  <c r="M29" i="4"/>
  <c r="M25" i="4"/>
  <c r="M21" i="4"/>
  <c r="M17" i="4"/>
  <c r="M13" i="4"/>
  <c r="M80" i="4"/>
  <c r="M76" i="4"/>
  <c r="M72" i="4"/>
  <c r="M68" i="4"/>
  <c r="M64" i="4"/>
  <c r="M60" i="4"/>
  <c r="M56" i="4"/>
  <c r="M52" i="4"/>
  <c r="M48" i="4"/>
  <c r="M44" i="4"/>
  <c r="M40" i="4"/>
  <c r="M36" i="4"/>
  <c r="M32" i="4"/>
  <c r="M28" i="4"/>
  <c r="M24" i="4"/>
  <c r="M20" i="4"/>
  <c r="M16" i="4"/>
  <c r="M12" i="4"/>
  <c r="M8" i="4"/>
  <c r="M7" i="4"/>
  <c r="B7" i="4" s="1"/>
  <c r="M11" i="4"/>
  <c r="M9" i="4"/>
  <c r="M75" i="4"/>
  <c r="M51" i="4"/>
  <c r="M39" i="4"/>
  <c r="M31" i="4"/>
  <c r="M23" i="4"/>
  <c r="M15" i="4"/>
  <c r="M79" i="4"/>
  <c r="M71" i="4"/>
  <c r="M67" i="4"/>
  <c r="M63" i="4"/>
  <c r="M59" i="4"/>
  <c r="M55" i="4"/>
  <c r="M47" i="4"/>
  <c r="M43" i="4"/>
  <c r="M35" i="4"/>
  <c r="M27" i="4"/>
  <c r="M19" i="4"/>
  <c r="M14" i="4"/>
  <c r="M18" i="4"/>
  <c r="M78" i="4"/>
  <c r="M74" i="4"/>
  <c r="M70" i="4"/>
  <c r="M66" i="4"/>
  <c r="M62" i="4"/>
  <c r="M58" i="4"/>
  <c r="M54" i="4"/>
  <c r="M50" i="4"/>
  <c r="M46" i="4"/>
  <c r="M42" i="4"/>
  <c r="M38" i="4"/>
  <c r="M34" i="4"/>
  <c r="M30" i="4"/>
  <c r="M26" i="4"/>
  <c r="M22" i="4"/>
  <c r="M10" i="4"/>
  <c r="I17" i="9" l="1"/>
  <c r="B9" i="9"/>
  <c r="C15" i="9"/>
  <c r="C19" i="9" s="1"/>
  <c r="H5" i="1" s="1"/>
  <c r="H5" i="2" s="1"/>
  <c r="P7" i="4"/>
  <c r="P6" i="4"/>
  <c r="P5" i="4"/>
  <c r="I13" i="9" l="1"/>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5"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B9" i="4" l="1"/>
  <c r="AB10" i="4"/>
  <c r="AB11" i="4"/>
  <c r="AB12" i="4"/>
  <c r="AA13"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A6" i="4"/>
  <c r="AB6" i="4"/>
  <c r="AA7" i="4"/>
  <c r="AB7" i="4"/>
  <c r="AB8" i="4"/>
  <c r="AA8" i="4" l="1"/>
  <c r="AG139" i="4"/>
  <c r="AI139" i="4" s="1"/>
  <c r="AA130" i="4"/>
  <c r="AG163" i="4"/>
  <c r="AI163" i="4" s="1"/>
  <c r="AA154" i="4"/>
  <c r="AG155" i="4"/>
  <c r="AI155" i="4" s="1"/>
  <c r="AA146" i="4"/>
  <c r="AG115" i="4"/>
  <c r="AI115" i="4" s="1"/>
  <c r="AA106" i="4"/>
  <c r="AG160" i="4"/>
  <c r="AI160" i="4" s="1"/>
  <c r="AA151" i="4"/>
  <c r="AG88" i="4"/>
  <c r="AI88" i="4" s="1"/>
  <c r="AA79" i="4"/>
  <c r="AG80" i="4"/>
  <c r="AI80" i="4" s="1"/>
  <c r="AA71" i="4"/>
  <c r="AG24" i="4"/>
  <c r="AI24" i="4" s="1"/>
  <c r="AA15" i="4"/>
  <c r="AG141" i="4"/>
  <c r="AI141" i="4" s="1"/>
  <c r="AA132" i="4"/>
  <c r="AG20" i="4"/>
  <c r="AI20" i="4" s="1"/>
  <c r="AA11" i="4"/>
  <c r="AG162" i="4"/>
  <c r="AI162" i="4" s="1"/>
  <c r="AA153" i="4"/>
  <c r="AG154" i="4"/>
  <c r="AI154" i="4" s="1"/>
  <c r="AA145" i="4"/>
  <c r="AG146" i="4"/>
  <c r="AI146" i="4" s="1"/>
  <c r="AA137" i="4"/>
  <c r="AG138" i="4"/>
  <c r="AI138" i="4" s="1"/>
  <c r="AA129" i="4"/>
  <c r="AG130" i="4"/>
  <c r="AI130" i="4" s="1"/>
  <c r="AA121" i="4"/>
  <c r="AG122" i="4"/>
  <c r="AI122" i="4" s="1"/>
  <c r="AA113" i="4"/>
  <c r="AG114" i="4"/>
  <c r="AI114" i="4" s="1"/>
  <c r="AA105" i="4"/>
  <c r="AG106" i="4"/>
  <c r="AI106" i="4" s="1"/>
  <c r="AA97" i="4"/>
  <c r="AG98" i="4"/>
  <c r="AI98" i="4" s="1"/>
  <c r="AA89" i="4"/>
  <c r="AG90" i="4"/>
  <c r="AI90" i="4" s="1"/>
  <c r="AA81" i="4"/>
  <c r="AG82" i="4"/>
  <c r="AI82" i="4" s="1"/>
  <c r="AA73" i="4"/>
  <c r="AG74" i="4"/>
  <c r="AI74" i="4" s="1"/>
  <c r="AA65" i="4"/>
  <c r="AG66" i="4"/>
  <c r="AI66" i="4" s="1"/>
  <c r="AA57" i="4"/>
  <c r="AG58" i="4"/>
  <c r="AI58" i="4" s="1"/>
  <c r="AA49" i="4"/>
  <c r="AG50" i="4"/>
  <c r="AI50" i="4" s="1"/>
  <c r="AA41" i="4"/>
  <c r="AG42" i="4"/>
  <c r="AI42" i="4" s="1"/>
  <c r="AA33" i="4"/>
  <c r="AG34" i="4"/>
  <c r="AI34" i="4" s="1"/>
  <c r="AA25" i="4"/>
  <c r="AG26" i="4"/>
  <c r="AI26" i="4" s="1"/>
  <c r="AA17" i="4"/>
  <c r="AG147" i="4"/>
  <c r="AI147" i="4" s="1"/>
  <c r="AA138" i="4"/>
  <c r="AG123" i="4"/>
  <c r="AI123" i="4" s="1"/>
  <c r="AA114" i="4"/>
  <c r="AG152" i="4"/>
  <c r="AI152" i="4" s="1"/>
  <c r="AA143" i="4"/>
  <c r="AG136" i="4"/>
  <c r="AI136" i="4" s="1"/>
  <c r="AA127" i="4"/>
  <c r="AG112" i="4"/>
  <c r="AI112" i="4" s="1"/>
  <c r="AA103" i="4"/>
  <c r="AG40" i="4"/>
  <c r="AI40" i="4" s="1"/>
  <c r="AA31" i="4"/>
  <c r="AG149" i="4"/>
  <c r="AI149" i="4" s="1"/>
  <c r="AA140" i="4"/>
  <c r="AG29" i="4"/>
  <c r="AI29" i="4" s="1"/>
  <c r="AA20" i="4"/>
  <c r="AG159" i="4"/>
  <c r="AI159" i="4" s="1"/>
  <c r="AA150" i="4"/>
  <c r="AG151" i="4"/>
  <c r="AI151" i="4" s="1"/>
  <c r="AA142" i="4"/>
  <c r="AG143" i="4"/>
  <c r="AI143" i="4" s="1"/>
  <c r="AA134" i="4"/>
  <c r="AG135" i="4"/>
  <c r="AI135" i="4" s="1"/>
  <c r="AA126" i="4"/>
  <c r="AG127" i="4"/>
  <c r="AI127" i="4" s="1"/>
  <c r="AA118" i="4"/>
  <c r="AG119" i="4"/>
  <c r="AI119" i="4" s="1"/>
  <c r="AA110" i="4"/>
  <c r="AG111" i="4"/>
  <c r="AI111" i="4" s="1"/>
  <c r="AA102" i="4"/>
  <c r="AG103" i="4"/>
  <c r="AI103" i="4" s="1"/>
  <c r="AA94" i="4"/>
  <c r="AG95" i="4"/>
  <c r="AI95" i="4" s="1"/>
  <c r="AA86" i="4"/>
  <c r="AG87" i="4"/>
  <c r="AI87" i="4" s="1"/>
  <c r="AA78" i="4"/>
  <c r="AG79" i="4"/>
  <c r="AI79" i="4" s="1"/>
  <c r="AA70" i="4"/>
  <c r="AG71" i="4"/>
  <c r="AI71" i="4" s="1"/>
  <c r="AA62" i="4"/>
  <c r="AG63" i="4"/>
  <c r="AI63" i="4" s="1"/>
  <c r="AA54" i="4"/>
  <c r="AG55" i="4"/>
  <c r="AI55" i="4" s="1"/>
  <c r="AA46" i="4"/>
  <c r="AG47" i="4"/>
  <c r="AI47" i="4" s="1"/>
  <c r="AA38" i="4"/>
  <c r="AG39" i="4"/>
  <c r="AI39" i="4" s="1"/>
  <c r="AA30" i="4"/>
  <c r="AG31" i="4"/>
  <c r="AI31" i="4" s="1"/>
  <c r="AA22" i="4"/>
  <c r="AG23" i="4"/>
  <c r="AI23" i="4" s="1"/>
  <c r="AA14" i="4"/>
  <c r="AG19" i="4"/>
  <c r="AI19" i="4" s="1"/>
  <c r="AA10" i="4"/>
  <c r="AG131" i="4"/>
  <c r="AI131" i="4" s="1"/>
  <c r="AA122" i="4"/>
  <c r="AG107" i="4"/>
  <c r="AI107" i="4" s="1"/>
  <c r="AA98" i="4"/>
  <c r="AG99" i="4"/>
  <c r="AI99" i="4" s="1"/>
  <c r="AA90" i="4"/>
  <c r="AG91" i="4"/>
  <c r="AI91" i="4" s="1"/>
  <c r="AA82" i="4"/>
  <c r="AG75" i="4"/>
  <c r="AI75" i="4" s="1"/>
  <c r="AA66" i="4"/>
  <c r="AG59" i="4"/>
  <c r="AI59" i="4" s="1"/>
  <c r="AA50" i="4"/>
  <c r="AG43" i="4"/>
  <c r="AI43" i="4" s="1"/>
  <c r="AA34" i="4"/>
  <c r="AG128" i="4"/>
  <c r="AI128" i="4" s="1"/>
  <c r="AA119" i="4"/>
  <c r="AG104" i="4"/>
  <c r="AI104" i="4" s="1"/>
  <c r="AA95" i="4"/>
  <c r="AG96" i="4"/>
  <c r="AI96" i="4" s="1"/>
  <c r="AA87" i="4"/>
  <c r="AG72" i="4"/>
  <c r="AI72" i="4" s="1"/>
  <c r="AA63" i="4"/>
  <c r="AG64" i="4"/>
  <c r="AI64" i="4" s="1"/>
  <c r="AA55" i="4"/>
  <c r="AG48" i="4"/>
  <c r="AI48" i="4" s="1"/>
  <c r="AA39" i="4"/>
  <c r="AG133" i="4"/>
  <c r="AI133" i="4" s="1"/>
  <c r="AA124" i="4"/>
  <c r="AG109" i="4"/>
  <c r="AI109" i="4" s="1"/>
  <c r="AA100" i="4"/>
  <c r="AG93" i="4"/>
  <c r="AI93" i="4" s="1"/>
  <c r="AA84" i="4"/>
  <c r="AG85" i="4"/>
  <c r="AI85" i="4" s="1"/>
  <c r="AA76" i="4"/>
  <c r="AG69" i="4"/>
  <c r="AI69" i="4" s="1"/>
  <c r="AA60" i="4"/>
  <c r="AG61" i="4"/>
  <c r="AI61" i="4" s="1"/>
  <c r="AA52" i="4"/>
  <c r="AG37" i="4"/>
  <c r="AI37" i="4" s="1"/>
  <c r="AA28" i="4"/>
  <c r="AG156" i="4"/>
  <c r="AI156" i="4" s="1"/>
  <c r="AA147" i="4"/>
  <c r="AG124" i="4"/>
  <c r="AI124" i="4" s="1"/>
  <c r="AA115" i="4"/>
  <c r="AG116" i="4"/>
  <c r="AI116" i="4" s="1"/>
  <c r="AA107" i="4"/>
  <c r="AG100" i="4"/>
  <c r="AI100" i="4" s="1"/>
  <c r="AA91" i="4"/>
  <c r="AG92" i="4"/>
  <c r="AI92" i="4" s="1"/>
  <c r="AA83" i="4"/>
  <c r="AG84" i="4"/>
  <c r="AI84" i="4" s="1"/>
  <c r="AA75" i="4"/>
  <c r="AG76" i="4"/>
  <c r="AI76" i="4" s="1"/>
  <c r="AA67" i="4"/>
  <c r="AG68" i="4"/>
  <c r="AI68" i="4" s="1"/>
  <c r="AA59" i="4"/>
  <c r="AG60" i="4"/>
  <c r="AI60" i="4" s="1"/>
  <c r="AA51" i="4"/>
  <c r="AG52" i="4"/>
  <c r="AI52" i="4" s="1"/>
  <c r="AA43" i="4"/>
  <c r="AG44" i="4"/>
  <c r="AI44" i="4" s="1"/>
  <c r="AA35" i="4"/>
  <c r="AG36" i="4"/>
  <c r="AI36" i="4" s="1"/>
  <c r="AA27" i="4"/>
  <c r="AG28" i="4"/>
  <c r="AI28" i="4" s="1"/>
  <c r="AA19" i="4"/>
  <c r="AG51" i="4"/>
  <c r="AI51" i="4" s="1"/>
  <c r="AA42" i="4"/>
  <c r="AG35" i="4"/>
  <c r="AI35" i="4" s="1"/>
  <c r="AA26" i="4"/>
  <c r="AG21" i="4"/>
  <c r="AI21" i="4" s="1"/>
  <c r="AA12" i="4"/>
  <c r="AG157" i="4"/>
  <c r="AI157" i="4" s="1"/>
  <c r="AA148" i="4"/>
  <c r="AG125" i="4"/>
  <c r="AI125" i="4" s="1"/>
  <c r="AA116" i="4"/>
  <c r="AG117" i="4"/>
  <c r="AI117" i="4" s="1"/>
  <c r="AA108" i="4"/>
  <c r="AG101" i="4"/>
  <c r="AI101" i="4" s="1"/>
  <c r="AA92" i="4"/>
  <c r="AG77" i="4"/>
  <c r="AI77" i="4" s="1"/>
  <c r="AA68" i="4"/>
  <c r="AG53" i="4"/>
  <c r="AI53" i="4" s="1"/>
  <c r="AA44" i="4"/>
  <c r="AG45" i="4"/>
  <c r="AI45" i="4" s="1"/>
  <c r="AA36" i="4"/>
  <c r="AG148" i="4"/>
  <c r="AI148" i="4" s="1"/>
  <c r="AA139" i="4"/>
  <c r="AG140" i="4"/>
  <c r="AI140" i="4" s="1"/>
  <c r="AA131" i="4"/>
  <c r="AG108" i="4"/>
  <c r="AI108" i="4" s="1"/>
  <c r="AA99" i="4"/>
  <c r="AG161" i="4"/>
  <c r="AI161" i="4" s="1"/>
  <c r="AA152" i="4"/>
  <c r="AG153" i="4"/>
  <c r="AI153" i="4" s="1"/>
  <c r="AA144" i="4"/>
  <c r="AG145" i="4"/>
  <c r="AI145" i="4" s="1"/>
  <c r="AA136" i="4"/>
  <c r="AG137" i="4"/>
  <c r="AI137" i="4" s="1"/>
  <c r="AA128" i="4"/>
  <c r="AG129" i="4"/>
  <c r="AI129" i="4" s="1"/>
  <c r="AA120" i="4"/>
  <c r="AG121" i="4"/>
  <c r="AI121" i="4" s="1"/>
  <c r="AA112" i="4"/>
  <c r="AG113" i="4"/>
  <c r="AI113" i="4" s="1"/>
  <c r="AA104" i="4"/>
  <c r="AG105" i="4"/>
  <c r="AI105" i="4" s="1"/>
  <c r="AA96" i="4"/>
  <c r="AG97" i="4"/>
  <c r="AI97" i="4" s="1"/>
  <c r="AA88" i="4"/>
  <c r="AG89" i="4"/>
  <c r="AI89" i="4" s="1"/>
  <c r="AA80" i="4"/>
  <c r="AG81" i="4"/>
  <c r="AI81" i="4" s="1"/>
  <c r="AA72" i="4"/>
  <c r="AG73" i="4"/>
  <c r="AI73" i="4" s="1"/>
  <c r="AA64" i="4"/>
  <c r="AG65" i="4"/>
  <c r="AI65" i="4" s="1"/>
  <c r="AA56" i="4"/>
  <c r="AG57" i="4"/>
  <c r="AI57" i="4" s="1"/>
  <c r="AA48" i="4"/>
  <c r="AG49" i="4"/>
  <c r="AI49" i="4" s="1"/>
  <c r="AA40" i="4"/>
  <c r="AG41" i="4"/>
  <c r="AI41" i="4" s="1"/>
  <c r="AA32" i="4"/>
  <c r="AG33" i="4"/>
  <c r="AI33" i="4" s="1"/>
  <c r="AA24" i="4"/>
  <c r="AG25" i="4"/>
  <c r="AI25" i="4" s="1"/>
  <c r="AA16" i="4"/>
  <c r="AG18" i="4"/>
  <c r="AI18" i="4" s="1"/>
  <c r="AA9" i="4"/>
  <c r="AG83" i="4"/>
  <c r="AI83" i="4" s="1"/>
  <c r="AA74" i="4"/>
  <c r="AG67" i="4"/>
  <c r="AI67" i="4" s="1"/>
  <c r="AA58" i="4"/>
  <c r="AG27" i="4"/>
  <c r="AI27" i="4" s="1"/>
  <c r="AA18" i="4"/>
  <c r="AG144" i="4"/>
  <c r="AI144" i="4" s="1"/>
  <c r="AA135" i="4"/>
  <c r="AG120" i="4"/>
  <c r="AI120" i="4" s="1"/>
  <c r="AA111" i="4"/>
  <c r="AG56" i="4"/>
  <c r="AI56" i="4" s="1"/>
  <c r="AA47" i="4"/>
  <c r="AG32" i="4"/>
  <c r="AI32" i="4" s="1"/>
  <c r="AA23" i="4"/>
  <c r="AG132" i="4"/>
  <c r="AI132" i="4" s="1"/>
  <c r="AA123" i="4"/>
  <c r="AG158" i="4"/>
  <c r="AI158" i="4" s="1"/>
  <c r="AA149" i="4"/>
  <c r="AG150" i="4"/>
  <c r="AI150" i="4" s="1"/>
  <c r="AA141" i="4"/>
  <c r="AG142" i="4"/>
  <c r="AI142" i="4" s="1"/>
  <c r="AA133" i="4"/>
  <c r="AG134" i="4"/>
  <c r="AI134" i="4" s="1"/>
  <c r="AA125" i="4"/>
  <c r="AG126" i="4"/>
  <c r="AI126" i="4" s="1"/>
  <c r="AA117" i="4"/>
  <c r="AG118" i="4"/>
  <c r="AI118" i="4" s="1"/>
  <c r="AA109" i="4"/>
  <c r="AG110" i="4"/>
  <c r="AI110" i="4" s="1"/>
  <c r="AA101" i="4"/>
  <c r="AG102" i="4"/>
  <c r="AI102" i="4" s="1"/>
  <c r="AA93" i="4"/>
  <c r="AG94" i="4"/>
  <c r="AI94" i="4" s="1"/>
  <c r="AA85" i="4"/>
  <c r="AG86" i="4"/>
  <c r="AI86" i="4" s="1"/>
  <c r="AA77" i="4"/>
  <c r="AG78" i="4"/>
  <c r="AI78" i="4" s="1"/>
  <c r="AA69" i="4"/>
  <c r="AG70" i="4"/>
  <c r="AI70" i="4" s="1"/>
  <c r="AA61" i="4"/>
  <c r="AG62" i="4"/>
  <c r="AI62" i="4" s="1"/>
  <c r="AA53" i="4"/>
  <c r="AG54" i="4"/>
  <c r="AI54" i="4" s="1"/>
  <c r="AA45" i="4"/>
  <c r="AG46" i="4"/>
  <c r="AI46" i="4" s="1"/>
  <c r="AA37" i="4"/>
  <c r="AG38" i="4"/>
  <c r="AI38" i="4" s="1"/>
  <c r="AA29" i="4"/>
  <c r="AG30" i="4"/>
  <c r="AI30" i="4" s="1"/>
  <c r="AA21" i="4"/>
  <c r="AG17" i="4"/>
  <c r="AI17" i="4" s="1"/>
  <c r="AG16" i="4"/>
  <c r="AI16" i="4" s="1"/>
  <c r="AG15" i="4"/>
  <c r="AI15" i="4" s="1"/>
  <c r="AG22" i="4"/>
  <c r="AI22" i="4" s="1"/>
  <c r="AB5" i="4" l="1"/>
  <c r="AA5" i="4" l="1"/>
  <c r="AG14" i="4"/>
  <c r="AI14" i="4" s="1"/>
  <c r="AG5" i="4"/>
  <c r="AH5" i="4" s="1"/>
  <c r="AG8" i="4" l="1"/>
  <c r="AH8" i="4" s="1"/>
  <c r="AG7" i="4"/>
  <c r="AH7" i="4" s="1"/>
  <c r="AG6" i="4"/>
  <c r="AG10" i="4"/>
  <c r="AJ10" i="4" s="1"/>
  <c r="AI5" i="4"/>
  <c r="AG11" i="4" l="1"/>
  <c r="AJ11" i="4" s="1"/>
  <c r="AH6" i="4"/>
  <c r="AI10" i="4"/>
  <c r="AG12" i="4"/>
  <c r="AJ12" i="4" s="1"/>
  <c r="AI6" i="4"/>
  <c r="AI11" i="4" l="1"/>
  <c r="AI12" i="4"/>
  <c r="AG13" i="4"/>
  <c r="AJ13" i="4" s="1"/>
  <c r="AI7" i="4"/>
  <c r="AI8" i="4" l="1"/>
  <c r="AI13" i="4" l="1"/>
  <c r="AH13" i="4"/>
  <c r="AH121" i="4"/>
  <c r="AH67" i="4"/>
  <c r="AH100" i="4"/>
  <c r="AH20" i="4"/>
  <c r="AH16" i="4"/>
  <c r="AH132" i="4"/>
  <c r="AH93" i="4"/>
  <c r="AH117" i="4"/>
  <c r="AH85" i="4"/>
  <c r="AH42" i="4"/>
  <c r="AH159" i="4"/>
  <c r="AH34" i="4"/>
  <c r="AH129" i="4"/>
  <c r="AH95" i="4"/>
  <c r="AH119" i="4"/>
  <c r="AH87" i="4"/>
  <c r="AH43" i="4"/>
  <c r="AH15" i="4"/>
  <c r="AH155" i="4"/>
  <c r="AH88" i="4"/>
  <c r="AH105" i="4"/>
  <c r="AH25" i="4"/>
  <c r="AH52" i="4"/>
  <c r="AH79" i="4"/>
  <c r="AH57" i="4"/>
  <c r="AH82" i="4"/>
  <c r="AH113" i="4"/>
  <c r="AH126" i="4"/>
  <c r="AH134" i="4"/>
  <c r="AH65" i="4"/>
  <c r="AH44" i="4"/>
  <c r="AH97" i="4"/>
  <c r="AH147" i="4"/>
  <c r="AH12" i="4"/>
  <c r="AH30" i="4"/>
  <c r="AH90" i="4"/>
  <c r="AH56" i="4"/>
  <c r="AH115" i="4"/>
  <c r="AH55" i="4"/>
  <c r="AH29" i="4"/>
  <c r="AH70" i="4"/>
  <c r="AH49" i="4"/>
  <c r="AH98" i="4"/>
  <c r="AH59" i="4"/>
  <c r="AH11" i="4"/>
  <c r="AH39" i="4"/>
  <c r="AH112" i="4"/>
  <c r="AH110" i="4"/>
  <c r="AH99" i="4"/>
  <c r="AH75" i="4"/>
  <c r="AH18" i="4"/>
  <c r="AH133" i="4"/>
  <c r="AH94" i="4"/>
  <c r="AH31" i="4"/>
  <c r="AH130" i="4"/>
  <c r="AH91" i="4"/>
  <c r="AH152" i="4"/>
  <c r="AH77" i="4"/>
  <c r="AH72" i="4"/>
  <c r="AH161" i="4"/>
  <c r="AH118" i="4"/>
  <c r="AH144" i="4"/>
  <c r="AH150" i="4"/>
  <c r="AH37" i="4"/>
  <c r="AH124" i="4"/>
  <c r="AH137" i="4"/>
  <c r="AH128" i="4"/>
  <c r="AH81" i="4"/>
  <c r="AH24" i="4"/>
  <c r="AH101" i="4"/>
  <c r="AH142" i="4"/>
  <c r="AH22" i="4"/>
  <c r="AH106" i="4"/>
  <c r="AH131" i="4"/>
  <c r="AH92" i="4"/>
  <c r="AH47" i="4"/>
  <c r="AH120" i="4"/>
  <c r="AH60" i="4"/>
  <c r="AH153" i="4"/>
  <c r="AH40" i="4"/>
  <c r="AH162" i="4"/>
  <c r="AH123" i="4"/>
  <c r="AH10" i="4"/>
  <c r="AH103" i="4"/>
  <c r="AH104" i="4"/>
  <c r="AH28" i="4"/>
  <c r="AH54" i="4"/>
  <c r="AH149" i="4"/>
  <c r="AH163" i="4"/>
  <c r="AH76" i="4"/>
  <c r="AH146" i="4"/>
  <c r="AH32" i="4"/>
  <c r="AH158" i="4"/>
  <c r="AH86" i="4"/>
  <c r="AH83" i="4"/>
  <c r="AH71" i="4"/>
  <c r="AH63" i="4"/>
  <c r="AH14" i="4"/>
  <c r="AH140" i="4"/>
  <c r="AH160" i="4"/>
  <c r="AH141" i="4"/>
  <c r="AH136" i="4"/>
  <c r="AH58" i="4"/>
  <c r="AH138" i="4"/>
  <c r="AH35" i="4"/>
  <c r="AH33" i="4"/>
  <c r="AH127" i="4"/>
  <c r="AH156" i="4"/>
  <c r="AH139" i="4"/>
  <c r="AH74" i="4"/>
  <c r="AH68" i="4"/>
  <c r="AH19" i="4"/>
  <c r="AH145" i="4"/>
  <c r="AH135" i="4"/>
  <c r="AH114" i="4"/>
  <c r="AH36" i="4"/>
  <c r="AH148" i="4"/>
  <c r="AH73" i="4"/>
  <c r="AH111" i="4"/>
  <c r="AH151" i="4"/>
  <c r="AH62" i="4"/>
  <c r="AH50" i="4"/>
  <c r="AH157" i="4"/>
  <c r="AH51" i="4"/>
  <c r="AH108" i="4"/>
  <c r="AH154" i="4"/>
  <c r="AH116" i="4"/>
  <c r="AH17" i="4"/>
  <c r="AH80" i="4"/>
  <c r="AH61" i="4"/>
  <c r="AH89" i="4"/>
  <c r="AH78" i="4"/>
  <c r="AH102" i="4"/>
  <c r="AH109" i="4"/>
  <c r="AH48" i="4"/>
  <c r="AH46" i="4"/>
  <c r="AH84" i="4"/>
  <c r="AH21" i="4"/>
  <c r="AH96" i="4"/>
  <c r="AH41" i="4"/>
  <c r="AH26" i="4"/>
  <c r="AH69" i="4"/>
  <c r="AH38" i="4"/>
  <c r="AH143" i="4"/>
  <c r="AH66" i="4"/>
  <c r="AH27" i="4"/>
  <c r="AH122" i="4"/>
  <c r="AH107" i="4"/>
  <c r="AH125" i="4"/>
  <c r="AH23" i="4"/>
  <c r="AH53" i="4"/>
  <c r="AH64" i="4"/>
  <c r="AH45" i="4"/>
  <c r="AL15" i="4" l="1"/>
  <c r="AO15" i="4" s="1"/>
  <c r="D18" i="2" s="1"/>
  <c r="AL23" i="4"/>
  <c r="AO23" i="4" s="1"/>
  <c r="D26" i="2" s="1"/>
  <c r="AL31" i="4"/>
  <c r="AO31" i="4" s="1"/>
  <c r="D34" i="2" s="1"/>
  <c r="AL39" i="4"/>
  <c r="AO39" i="4" s="1"/>
  <c r="D42" i="2" s="1"/>
  <c r="AL47" i="4"/>
  <c r="AO47" i="4" s="1"/>
  <c r="D50" i="2" s="1"/>
  <c r="AL55" i="4"/>
  <c r="AO55" i="4" s="1"/>
  <c r="D58" i="2" s="1"/>
  <c r="AL63" i="4"/>
  <c r="AO63" i="4" s="1"/>
  <c r="D66" i="2" s="1"/>
  <c r="AL71" i="4"/>
  <c r="AO71" i="4" s="1"/>
  <c r="D74" i="2" s="1"/>
  <c r="AL79" i="4"/>
  <c r="AO79" i="4" s="1"/>
  <c r="D82" i="2" s="1"/>
  <c r="AL87" i="4"/>
  <c r="AO87" i="4" s="1"/>
  <c r="D90" i="2" s="1"/>
  <c r="AL95" i="4"/>
  <c r="AO95" i="4" s="1"/>
  <c r="D98" i="2" s="1"/>
  <c r="AL103" i="4"/>
  <c r="AO103" i="4" s="1"/>
  <c r="D106" i="2" s="1"/>
  <c r="AL111" i="4"/>
  <c r="AO111" i="4" s="1"/>
  <c r="D114" i="2" s="1"/>
  <c r="AL119" i="4"/>
  <c r="AO119" i="4" s="1"/>
  <c r="D122" i="2" s="1"/>
  <c r="AL127" i="4"/>
  <c r="AO127" i="4" s="1"/>
  <c r="D130" i="2" s="1"/>
  <c r="AL135" i="4"/>
  <c r="AO135" i="4" s="1"/>
  <c r="D138" i="2" s="1"/>
  <c r="AL143" i="4"/>
  <c r="AO143" i="4" s="1"/>
  <c r="D146" i="2" s="1"/>
  <c r="AL151" i="4"/>
  <c r="AO151" i="4" s="1"/>
  <c r="D154" i="2" s="1"/>
  <c r="AL159" i="4"/>
  <c r="AO159" i="4" s="1"/>
  <c r="D162" i="2" s="1"/>
  <c r="AK17" i="4"/>
  <c r="AM17" i="4" s="1"/>
  <c r="AN17" i="4" s="1"/>
  <c r="AK25" i="4"/>
  <c r="AM25" i="4" s="1"/>
  <c r="AN25" i="4" s="1"/>
  <c r="AK33" i="4"/>
  <c r="AM33" i="4" s="1"/>
  <c r="AN33" i="4" s="1"/>
  <c r="AK41" i="4"/>
  <c r="AM41" i="4" s="1"/>
  <c r="AN41" i="4" s="1"/>
  <c r="AK49" i="4"/>
  <c r="AM49" i="4" s="1"/>
  <c r="AN49" i="4" s="1"/>
  <c r="AK57" i="4"/>
  <c r="AM57" i="4" s="1"/>
  <c r="AN57" i="4" s="1"/>
  <c r="AK65" i="4"/>
  <c r="AM65" i="4" s="1"/>
  <c r="AN65" i="4" s="1"/>
  <c r="AK73" i="4"/>
  <c r="AM73" i="4" s="1"/>
  <c r="AN73" i="4" s="1"/>
  <c r="AK81" i="4"/>
  <c r="AM81" i="4" s="1"/>
  <c r="AN81" i="4" s="1"/>
  <c r="AK89" i="4"/>
  <c r="AM89" i="4" s="1"/>
  <c r="AN89" i="4" s="1"/>
  <c r="AK97" i="4"/>
  <c r="AM97" i="4" s="1"/>
  <c r="AN97" i="4" s="1"/>
  <c r="AK105" i="4"/>
  <c r="AM105" i="4" s="1"/>
  <c r="AN105" i="4" s="1"/>
  <c r="AK113" i="4"/>
  <c r="AM113" i="4" s="1"/>
  <c r="AN113" i="4" s="1"/>
  <c r="AK121" i="4"/>
  <c r="AM121" i="4" s="1"/>
  <c r="AN121" i="4" s="1"/>
  <c r="AK129" i="4"/>
  <c r="AM129" i="4" s="1"/>
  <c r="AN129" i="4" s="1"/>
  <c r="AK137" i="4"/>
  <c r="AM137" i="4" s="1"/>
  <c r="AN137" i="4" s="1"/>
  <c r="AK145" i="4"/>
  <c r="AM145" i="4" s="1"/>
  <c r="AN145" i="4" s="1"/>
  <c r="AK153" i="4"/>
  <c r="AM153" i="4" s="1"/>
  <c r="AN153" i="4" s="1"/>
  <c r="AK161" i="4"/>
  <c r="AM161" i="4" s="1"/>
  <c r="AN161" i="4" s="1"/>
  <c r="AK156" i="4"/>
  <c r="AM156" i="4" s="1"/>
  <c r="AN156" i="4" s="1"/>
  <c r="AL62" i="4"/>
  <c r="AO62" i="4" s="1"/>
  <c r="D65" i="2" s="1"/>
  <c r="AL126" i="4"/>
  <c r="AO126" i="4" s="1"/>
  <c r="D129" i="2" s="1"/>
  <c r="AK16" i="4"/>
  <c r="AM16" i="4" s="1"/>
  <c r="AN16" i="4" s="1"/>
  <c r="AK72" i="4"/>
  <c r="AM72" i="4" s="1"/>
  <c r="AN72" i="4" s="1"/>
  <c r="AK128" i="4"/>
  <c r="AM128" i="4" s="1"/>
  <c r="AN128" i="4" s="1"/>
  <c r="AL16" i="4"/>
  <c r="AO16" i="4" s="1"/>
  <c r="D19" i="2" s="1"/>
  <c r="AL24" i="4"/>
  <c r="AO24" i="4" s="1"/>
  <c r="D27" i="2" s="1"/>
  <c r="AL32" i="4"/>
  <c r="AO32" i="4" s="1"/>
  <c r="D35" i="2" s="1"/>
  <c r="AL40" i="4"/>
  <c r="AO40" i="4" s="1"/>
  <c r="D43" i="2" s="1"/>
  <c r="AL48" i="4"/>
  <c r="AO48" i="4" s="1"/>
  <c r="D51" i="2" s="1"/>
  <c r="AL56" i="4"/>
  <c r="AO56" i="4" s="1"/>
  <c r="D59" i="2" s="1"/>
  <c r="AL64" i="4"/>
  <c r="AO64" i="4" s="1"/>
  <c r="D67" i="2" s="1"/>
  <c r="AL72" i="4"/>
  <c r="AO72" i="4" s="1"/>
  <c r="D75" i="2" s="1"/>
  <c r="AL80" i="4"/>
  <c r="AO80" i="4" s="1"/>
  <c r="D83" i="2" s="1"/>
  <c r="AL88" i="4"/>
  <c r="AO88" i="4" s="1"/>
  <c r="D91" i="2" s="1"/>
  <c r="AL96" i="4"/>
  <c r="AO96" i="4" s="1"/>
  <c r="D99" i="2" s="1"/>
  <c r="AL104" i="4"/>
  <c r="AO104" i="4" s="1"/>
  <c r="D107" i="2" s="1"/>
  <c r="AL112" i="4"/>
  <c r="AO112" i="4" s="1"/>
  <c r="D115" i="2" s="1"/>
  <c r="AL120" i="4"/>
  <c r="AO120" i="4" s="1"/>
  <c r="D123" i="2" s="1"/>
  <c r="AL128" i="4"/>
  <c r="AO128" i="4" s="1"/>
  <c r="D131" i="2" s="1"/>
  <c r="AL136" i="4"/>
  <c r="AO136" i="4" s="1"/>
  <c r="D139" i="2" s="1"/>
  <c r="AL144" i="4"/>
  <c r="AO144" i="4" s="1"/>
  <c r="D147" i="2" s="1"/>
  <c r="AL152" i="4"/>
  <c r="AO152" i="4" s="1"/>
  <c r="D155" i="2" s="1"/>
  <c r="AL160" i="4"/>
  <c r="AO160" i="4" s="1"/>
  <c r="D163" i="2" s="1"/>
  <c r="AK18" i="4"/>
  <c r="AM18" i="4" s="1"/>
  <c r="AN18" i="4" s="1"/>
  <c r="AK26" i="4"/>
  <c r="AM26" i="4" s="1"/>
  <c r="AN26" i="4" s="1"/>
  <c r="AK34" i="4"/>
  <c r="AM34" i="4" s="1"/>
  <c r="AN34" i="4" s="1"/>
  <c r="AK42" i="4"/>
  <c r="AM42" i="4" s="1"/>
  <c r="AN42" i="4" s="1"/>
  <c r="AK50" i="4"/>
  <c r="AM50" i="4" s="1"/>
  <c r="AN50" i="4" s="1"/>
  <c r="AK58" i="4"/>
  <c r="AM58" i="4" s="1"/>
  <c r="AN58" i="4" s="1"/>
  <c r="AK66" i="4"/>
  <c r="AM66" i="4" s="1"/>
  <c r="AN66" i="4" s="1"/>
  <c r="AK74" i="4"/>
  <c r="AM74" i="4" s="1"/>
  <c r="AN74" i="4" s="1"/>
  <c r="AK82" i="4"/>
  <c r="AM82" i="4" s="1"/>
  <c r="AN82" i="4" s="1"/>
  <c r="AK90" i="4"/>
  <c r="AM90" i="4" s="1"/>
  <c r="AN90" i="4" s="1"/>
  <c r="AK98" i="4"/>
  <c r="AM98" i="4" s="1"/>
  <c r="AN98" i="4" s="1"/>
  <c r="AK106" i="4"/>
  <c r="AM106" i="4" s="1"/>
  <c r="AN106" i="4" s="1"/>
  <c r="AK114" i="4"/>
  <c r="AM114" i="4" s="1"/>
  <c r="AN114" i="4" s="1"/>
  <c r="AK122" i="4"/>
  <c r="AM122" i="4" s="1"/>
  <c r="AN122" i="4" s="1"/>
  <c r="AK130" i="4"/>
  <c r="AM130" i="4" s="1"/>
  <c r="AN130" i="4" s="1"/>
  <c r="AK138" i="4"/>
  <c r="AM138" i="4" s="1"/>
  <c r="AN138" i="4" s="1"/>
  <c r="AK146" i="4"/>
  <c r="AM146" i="4" s="1"/>
  <c r="AN146" i="4" s="1"/>
  <c r="AK154" i="4"/>
  <c r="AM154" i="4" s="1"/>
  <c r="AN154" i="4" s="1"/>
  <c r="AK162" i="4"/>
  <c r="AM162" i="4" s="1"/>
  <c r="AN162" i="4" s="1"/>
  <c r="AK140" i="4"/>
  <c r="AM140" i="4" s="1"/>
  <c r="AN140" i="4" s="1"/>
  <c r="AL70" i="4"/>
  <c r="AO70" i="4" s="1"/>
  <c r="D73" i="2" s="1"/>
  <c r="AL134" i="4"/>
  <c r="AO134" i="4" s="1"/>
  <c r="D137" i="2" s="1"/>
  <c r="AK48" i="4"/>
  <c r="AM48" i="4" s="1"/>
  <c r="AN48" i="4" s="1"/>
  <c r="AK112" i="4"/>
  <c r="AM112" i="4" s="1"/>
  <c r="AN112" i="4" s="1"/>
  <c r="AK160" i="4"/>
  <c r="AM160" i="4" s="1"/>
  <c r="AN160" i="4" s="1"/>
  <c r="AL162" i="4"/>
  <c r="AO162" i="4" s="1"/>
  <c r="D165" i="2" s="1"/>
  <c r="AL17" i="4"/>
  <c r="AO17" i="4" s="1"/>
  <c r="D20" i="2" s="1"/>
  <c r="AL25" i="4"/>
  <c r="AO25" i="4" s="1"/>
  <c r="D28" i="2" s="1"/>
  <c r="AL33" i="4"/>
  <c r="AO33" i="4" s="1"/>
  <c r="D36" i="2" s="1"/>
  <c r="AL41" i="4"/>
  <c r="AO41" i="4" s="1"/>
  <c r="D44" i="2" s="1"/>
  <c r="AL49" i="4"/>
  <c r="AO49" i="4" s="1"/>
  <c r="D52" i="2" s="1"/>
  <c r="AL57" i="4"/>
  <c r="AO57" i="4" s="1"/>
  <c r="D60" i="2" s="1"/>
  <c r="AL65" i="4"/>
  <c r="AO65" i="4" s="1"/>
  <c r="D68" i="2" s="1"/>
  <c r="AL73" i="4"/>
  <c r="AO73" i="4" s="1"/>
  <c r="D76" i="2" s="1"/>
  <c r="AL81" i="4"/>
  <c r="AO81" i="4" s="1"/>
  <c r="D84" i="2" s="1"/>
  <c r="AL89" i="4"/>
  <c r="AO89" i="4" s="1"/>
  <c r="D92" i="2" s="1"/>
  <c r="AL97" i="4"/>
  <c r="AO97" i="4" s="1"/>
  <c r="D100" i="2" s="1"/>
  <c r="AL105" i="4"/>
  <c r="AO105" i="4" s="1"/>
  <c r="D108" i="2" s="1"/>
  <c r="AL113" i="4"/>
  <c r="AO113" i="4" s="1"/>
  <c r="D116" i="2" s="1"/>
  <c r="AL121" i="4"/>
  <c r="AO121" i="4" s="1"/>
  <c r="D124" i="2" s="1"/>
  <c r="AL129" i="4"/>
  <c r="AO129" i="4" s="1"/>
  <c r="D132" i="2" s="1"/>
  <c r="AL137" i="4"/>
  <c r="AO137" i="4" s="1"/>
  <c r="D140" i="2" s="1"/>
  <c r="AL145" i="4"/>
  <c r="AO145" i="4" s="1"/>
  <c r="D148" i="2" s="1"/>
  <c r="AL153" i="4"/>
  <c r="AO153" i="4" s="1"/>
  <c r="D156" i="2" s="1"/>
  <c r="AL161" i="4"/>
  <c r="AO161" i="4" s="1"/>
  <c r="D164" i="2" s="1"/>
  <c r="AK11" i="4"/>
  <c r="AM11" i="4" s="1"/>
  <c r="AN11" i="4" s="1"/>
  <c r="AK19" i="4"/>
  <c r="AM19" i="4" s="1"/>
  <c r="AN19" i="4" s="1"/>
  <c r="AK27" i="4"/>
  <c r="AM27" i="4" s="1"/>
  <c r="AN27" i="4" s="1"/>
  <c r="AK35" i="4"/>
  <c r="AM35" i="4" s="1"/>
  <c r="AN35" i="4" s="1"/>
  <c r="AK43" i="4"/>
  <c r="AM43" i="4" s="1"/>
  <c r="AN43" i="4" s="1"/>
  <c r="AK51" i="4"/>
  <c r="AM51" i="4" s="1"/>
  <c r="AN51" i="4" s="1"/>
  <c r="AK59" i="4"/>
  <c r="AM59" i="4" s="1"/>
  <c r="AN59" i="4" s="1"/>
  <c r="AK67" i="4"/>
  <c r="AM67" i="4" s="1"/>
  <c r="AN67" i="4" s="1"/>
  <c r="AK75" i="4"/>
  <c r="AM75" i="4" s="1"/>
  <c r="AN75" i="4" s="1"/>
  <c r="AK83" i="4"/>
  <c r="AM83" i="4" s="1"/>
  <c r="AN83" i="4" s="1"/>
  <c r="AK91" i="4"/>
  <c r="AM91" i="4" s="1"/>
  <c r="AN91" i="4" s="1"/>
  <c r="AK99" i="4"/>
  <c r="AM99" i="4" s="1"/>
  <c r="AN99" i="4" s="1"/>
  <c r="AK107" i="4"/>
  <c r="AM107" i="4" s="1"/>
  <c r="AN107" i="4" s="1"/>
  <c r="AK115" i="4"/>
  <c r="AM115" i="4" s="1"/>
  <c r="AN115" i="4" s="1"/>
  <c r="AK123" i="4"/>
  <c r="AM123" i="4" s="1"/>
  <c r="AN123" i="4" s="1"/>
  <c r="AK131" i="4"/>
  <c r="AM131" i="4" s="1"/>
  <c r="AN131" i="4" s="1"/>
  <c r="AK139" i="4"/>
  <c r="AM139" i="4" s="1"/>
  <c r="AN139" i="4" s="1"/>
  <c r="AK147" i="4"/>
  <c r="AM147" i="4" s="1"/>
  <c r="AN147" i="4" s="1"/>
  <c r="AK155" i="4"/>
  <c r="AM155" i="4" s="1"/>
  <c r="AN155" i="4" s="1"/>
  <c r="AK163" i="4"/>
  <c r="AM163" i="4" s="1"/>
  <c r="AN163" i="4" s="1"/>
  <c r="AK132" i="4"/>
  <c r="AM132" i="4" s="1"/>
  <c r="AN132" i="4" s="1"/>
  <c r="AL86" i="4"/>
  <c r="AO86" i="4" s="1"/>
  <c r="D89" i="2" s="1"/>
  <c r="AL150" i="4"/>
  <c r="AO150" i="4" s="1"/>
  <c r="D153" i="2" s="1"/>
  <c r="AK64" i="4"/>
  <c r="AM64" i="4" s="1"/>
  <c r="AN64" i="4" s="1"/>
  <c r="AK96" i="4"/>
  <c r="AM96" i="4" s="1"/>
  <c r="AN96" i="4" s="1"/>
  <c r="AK152" i="4"/>
  <c r="AM152" i="4" s="1"/>
  <c r="AN152" i="4" s="1"/>
  <c r="AL163" i="4"/>
  <c r="AO163" i="4" s="1"/>
  <c r="D166" i="2" s="1"/>
  <c r="AL18" i="4"/>
  <c r="AO18" i="4" s="1"/>
  <c r="D21" i="2" s="1"/>
  <c r="AL26" i="4"/>
  <c r="AO26" i="4" s="1"/>
  <c r="D29" i="2" s="1"/>
  <c r="AL34" i="4"/>
  <c r="AO34" i="4" s="1"/>
  <c r="D37" i="2" s="1"/>
  <c r="AL42" i="4"/>
  <c r="AO42" i="4" s="1"/>
  <c r="D45" i="2" s="1"/>
  <c r="AL50" i="4"/>
  <c r="AO50" i="4" s="1"/>
  <c r="D53" i="2" s="1"/>
  <c r="AL58" i="4"/>
  <c r="AO58" i="4" s="1"/>
  <c r="D61" i="2" s="1"/>
  <c r="AL66" i="4"/>
  <c r="AO66" i="4" s="1"/>
  <c r="D69" i="2" s="1"/>
  <c r="AL74" i="4"/>
  <c r="AO74" i="4" s="1"/>
  <c r="D77" i="2" s="1"/>
  <c r="AL82" i="4"/>
  <c r="AO82" i="4" s="1"/>
  <c r="D85" i="2" s="1"/>
  <c r="AL90" i="4"/>
  <c r="AO90" i="4" s="1"/>
  <c r="D93" i="2" s="1"/>
  <c r="AL98" i="4"/>
  <c r="AO98" i="4" s="1"/>
  <c r="D101" i="2" s="1"/>
  <c r="AL106" i="4"/>
  <c r="AO106" i="4" s="1"/>
  <c r="D109" i="2" s="1"/>
  <c r="AL114" i="4"/>
  <c r="AO114" i="4" s="1"/>
  <c r="D117" i="2" s="1"/>
  <c r="AL122" i="4"/>
  <c r="AO122" i="4" s="1"/>
  <c r="D125" i="2" s="1"/>
  <c r="AL130" i="4"/>
  <c r="AO130" i="4" s="1"/>
  <c r="D133" i="2" s="1"/>
  <c r="AL138" i="4"/>
  <c r="AO138" i="4" s="1"/>
  <c r="D141" i="2" s="1"/>
  <c r="AL146" i="4"/>
  <c r="AO146" i="4" s="1"/>
  <c r="D149" i="2" s="1"/>
  <c r="AL154" i="4"/>
  <c r="AO154" i="4" s="1"/>
  <c r="D157" i="2" s="1"/>
  <c r="AL10" i="4"/>
  <c r="AO10" i="4" s="1"/>
  <c r="D13" i="2" s="1"/>
  <c r="AK12" i="4"/>
  <c r="AM12" i="4" s="1"/>
  <c r="AN12" i="4" s="1"/>
  <c r="AK20" i="4"/>
  <c r="AM20" i="4" s="1"/>
  <c r="AN20" i="4" s="1"/>
  <c r="AK28" i="4"/>
  <c r="AM28" i="4" s="1"/>
  <c r="AN28" i="4" s="1"/>
  <c r="AK36" i="4"/>
  <c r="AM36" i="4" s="1"/>
  <c r="AN36" i="4" s="1"/>
  <c r="AK44" i="4"/>
  <c r="AM44" i="4" s="1"/>
  <c r="AN44" i="4" s="1"/>
  <c r="AK52" i="4"/>
  <c r="AM52" i="4" s="1"/>
  <c r="AN52" i="4" s="1"/>
  <c r="AK60" i="4"/>
  <c r="AM60" i="4" s="1"/>
  <c r="AN60" i="4" s="1"/>
  <c r="AK68" i="4"/>
  <c r="AM68" i="4" s="1"/>
  <c r="AN68" i="4" s="1"/>
  <c r="AK76" i="4"/>
  <c r="AM76" i="4" s="1"/>
  <c r="AN76" i="4" s="1"/>
  <c r="AK84" i="4"/>
  <c r="AM84" i="4" s="1"/>
  <c r="AN84" i="4" s="1"/>
  <c r="AK92" i="4"/>
  <c r="AM92" i="4" s="1"/>
  <c r="AN92" i="4" s="1"/>
  <c r="AK100" i="4"/>
  <c r="AM100" i="4" s="1"/>
  <c r="AN100" i="4" s="1"/>
  <c r="AK108" i="4"/>
  <c r="AM108" i="4" s="1"/>
  <c r="AN108" i="4" s="1"/>
  <c r="AK116" i="4"/>
  <c r="AM116" i="4" s="1"/>
  <c r="AN116" i="4" s="1"/>
  <c r="AK124" i="4"/>
  <c r="AM124" i="4" s="1"/>
  <c r="AN124" i="4" s="1"/>
  <c r="AK148" i="4"/>
  <c r="AM148" i="4" s="1"/>
  <c r="AN148" i="4" s="1"/>
  <c r="AK10" i="4"/>
  <c r="AM10" i="4" s="1"/>
  <c r="AN10" i="4" s="1"/>
  <c r="AL118" i="4"/>
  <c r="AO118" i="4" s="1"/>
  <c r="D121" i="2" s="1"/>
  <c r="AK56" i="4"/>
  <c r="AM56" i="4" s="1"/>
  <c r="AN56" i="4" s="1"/>
  <c r="AK120" i="4"/>
  <c r="AM120" i="4" s="1"/>
  <c r="AN120" i="4" s="1"/>
  <c r="AL11" i="4"/>
  <c r="AO11" i="4" s="1"/>
  <c r="D14" i="2" s="1"/>
  <c r="AL19" i="4"/>
  <c r="AO19" i="4" s="1"/>
  <c r="D22" i="2" s="1"/>
  <c r="AL27" i="4"/>
  <c r="AO27" i="4" s="1"/>
  <c r="D30" i="2" s="1"/>
  <c r="AL35" i="4"/>
  <c r="AO35" i="4" s="1"/>
  <c r="D38" i="2" s="1"/>
  <c r="AL43" i="4"/>
  <c r="AO43" i="4" s="1"/>
  <c r="D46" i="2" s="1"/>
  <c r="AL51" i="4"/>
  <c r="AO51" i="4" s="1"/>
  <c r="D54" i="2" s="1"/>
  <c r="AL59" i="4"/>
  <c r="AO59" i="4" s="1"/>
  <c r="D62" i="2" s="1"/>
  <c r="AL67" i="4"/>
  <c r="AO67" i="4" s="1"/>
  <c r="D70" i="2" s="1"/>
  <c r="AL75" i="4"/>
  <c r="AO75" i="4" s="1"/>
  <c r="D78" i="2" s="1"/>
  <c r="AL83" i="4"/>
  <c r="AO83" i="4" s="1"/>
  <c r="D86" i="2" s="1"/>
  <c r="AL91" i="4"/>
  <c r="AO91" i="4" s="1"/>
  <c r="D94" i="2" s="1"/>
  <c r="AL99" i="4"/>
  <c r="AO99" i="4" s="1"/>
  <c r="D102" i="2" s="1"/>
  <c r="AL107" i="4"/>
  <c r="AO107" i="4" s="1"/>
  <c r="D110" i="2" s="1"/>
  <c r="AL115" i="4"/>
  <c r="AO115" i="4" s="1"/>
  <c r="D118" i="2" s="1"/>
  <c r="AL123" i="4"/>
  <c r="AO123" i="4" s="1"/>
  <c r="D126" i="2" s="1"/>
  <c r="AL131" i="4"/>
  <c r="AO131" i="4" s="1"/>
  <c r="D134" i="2" s="1"/>
  <c r="AL139" i="4"/>
  <c r="AO139" i="4" s="1"/>
  <c r="D142" i="2" s="1"/>
  <c r="AL147" i="4"/>
  <c r="AO147" i="4" s="1"/>
  <c r="D150" i="2" s="1"/>
  <c r="AL155" i="4"/>
  <c r="AO155" i="4" s="1"/>
  <c r="D158" i="2" s="1"/>
  <c r="AK13" i="4"/>
  <c r="AM13" i="4" s="1"/>
  <c r="AN13" i="4" s="1"/>
  <c r="AK21" i="4"/>
  <c r="AM21" i="4" s="1"/>
  <c r="AN21" i="4" s="1"/>
  <c r="AK29" i="4"/>
  <c r="AM29" i="4" s="1"/>
  <c r="AN29" i="4" s="1"/>
  <c r="AK37" i="4"/>
  <c r="AM37" i="4" s="1"/>
  <c r="AN37" i="4" s="1"/>
  <c r="AK45" i="4"/>
  <c r="AM45" i="4" s="1"/>
  <c r="AN45" i="4" s="1"/>
  <c r="AK53" i="4"/>
  <c r="AM53" i="4" s="1"/>
  <c r="AN53" i="4" s="1"/>
  <c r="AK61" i="4"/>
  <c r="AM61" i="4" s="1"/>
  <c r="AN61" i="4" s="1"/>
  <c r="AK69" i="4"/>
  <c r="AM69" i="4" s="1"/>
  <c r="AN69" i="4" s="1"/>
  <c r="AK77" i="4"/>
  <c r="AM77" i="4" s="1"/>
  <c r="AN77" i="4" s="1"/>
  <c r="AK85" i="4"/>
  <c r="AM85" i="4" s="1"/>
  <c r="AN85" i="4" s="1"/>
  <c r="AK93" i="4"/>
  <c r="AM93" i="4" s="1"/>
  <c r="AN93" i="4" s="1"/>
  <c r="AK101" i="4"/>
  <c r="AM101" i="4" s="1"/>
  <c r="AN101" i="4" s="1"/>
  <c r="AK109" i="4"/>
  <c r="AM109" i="4" s="1"/>
  <c r="AN109" i="4" s="1"/>
  <c r="AK117" i="4"/>
  <c r="AM117" i="4" s="1"/>
  <c r="AN117" i="4" s="1"/>
  <c r="AK125" i="4"/>
  <c r="AM125" i="4" s="1"/>
  <c r="AN125" i="4" s="1"/>
  <c r="AK133" i="4"/>
  <c r="AM133" i="4" s="1"/>
  <c r="AN133" i="4" s="1"/>
  <c r="AK141" i="4"/>
  <c r="AM141" i="4" s="1"/>
  <c r="AN141" i="4" s="1"/>
  <c r="AK149" i="4"/>
  <c r="AM149" i="4" s="1"/>
  <c r="AN149" i="4" s="1"/>
  <c r="AK157" i="4"/>
  <c r="AM157" i="4" s="1"/>
  <c r="AN157" i="4" s="1"/>
  <c r="AL30" i="4"/>
  <c r="AO30" i="4" s="1"/>
  <c r="D33" i="2" s="1"/>
  <c r="AL54" i="4"/>
  <c r="AO54" i="4" s="1"/>
  <c r="D57" i="2" s="1"/>
  <c r="AL102" i="4"/>
  <c r="AO102" i="4" s="1"/>
  <c r="D105" i="2" s="1"/>
  <c r="AL158" i="4"/>
  <c r="AO158" i="4" s="1"/>
  <c r="D161" i="2" s="1"/>
  <c r="AK32" i="4"/>
  <c r="AM32" i="4" s="1"/>
  <c r="AN32" i="4" s="1"/>
  <c r="AK88" i="4"/>
  <c r="AM88" i="4" s="1"/>
  <c r="AN88" i="4" s="1"/>
  <c r="AK136" i="4"/>
  <c r="AM136" i="4" s="1"/>
  <c r="AN136" i="4" s="1"/>
  <c r="AL12" i="4"/>
  <c r="AO12" i="4" s="1"/>
  <c r="D15" i="2" s="1"/>
  <c r="AL20" i="4"/>
  <c r="AO20" i="4" s="1"/>
  <c r="D23" i="2" s="1"/>
  <c r="AL28" i="4"/>
  <c r="AO28" i="4" s="1"/>
  <c r="D31" i="2" s="1"/>
  <c r="AL36" i="4"/>
  <c r="AO36" i="4" s="1"/>
  <c r="D39" i="2" s="1"/>
  <c r="AL44" i="4"/>
  <c r="AO44" i="4" s="1"/>
  <c r="D47" i="2" s="1"/>
  <c r="AL52" i="4"/>
  <c r="AO52" i="4" s="1"/>
  <c r="D55" i="2" s="1"/>
  <c r="AL60" i="4"/>
  <c r="AO60" i="4" s="1"/>
  <c r="D63" i="2" s="1"/>
  <c r="AL68" i="4"/>
  <c r="AO68" i="4" s="1"/>
  <c r="D71" i="2" s="1"/>
  <c r="AL76" i="4"/>
  <c r="AO76" i="4" s="1"/>
  <c r="D79" i="2" s="1"/>
  <c r="AL84" i="4"/>
  <c r="AO84" i="4" s="1"/>
  <c r="D87" i="2" s="1"/>
  <c r="AL92" i="4"/>
  <c r="AO92" i="4" s="1"/>
  <c r="D95" i="2" s="1"/>
  <c r="AL100" i="4"/>
  <c r="AO100" i="4" s="1"/>
  <c r="D103" i="2" s="1"/>
  <c r="AL108" i="4"/>
  <c r="AO108" i="4" s="1"/>
  <c r="D111" i="2" s="1"/>
  <c r="AL116" i="4"/>
  <c r="AO116" i="4" s="1"/>
  <c r="D119" i="2" s="1"/>
  <c r="AL124" i="4"/>
  <c r="AO124" i="4" s="1"/>
  <c r="D127" i="2" s="1"/>
  <c r="AL132" i="4"/>
  <c r="AO132" i="4" s="1"/>
  <c r="D135" i="2" s="1"/>
  <c r="AL140" i="4"/>
  <c r="AO140" i="4" s="1"/>
  <c r="D143" i="2" s="1"/>
  <c r="AL148" i="4"/>
  <c r="AO148" i="4" s="1"/>
  <c r="D151" i="2" s="1"/>
  <c r="AL156" i="4"/>
  <c r="AO156" i="4" s="1"/>
  <c r="D159" i="2" s="1"/>
  <c r="AK14" i="4"/>
  <c r="AM14" i="4" s="1"/>
  <c r="AN14" i="4" s="1"/>
  <c r="AK22" i="4"/>
  <c r="AM22" i="4" s="1"/>
  <c r="AN22" i="4" s="1"/>
  <c r="AK30" i="4"/>
  <c r="AM30" i="4" s="1"/>
  <c r="AN30" i="4" s="1"/>
  <c r="AK38" i="4"/>
  <c r="AM38" i="4" s="1"/>
  <c r="AN38" i="4" s="1"/>
  <c r="AK46" i="4"/>
  <c r="AM46" i="4" s="1"/>
  <c r="AN46" i="4" s="1"/>
  <c r="AK54" i="4"/>
  <c r="AM54" i="4" s="1"/>
  <c r="AN54" i="4" s="1"/>
  <c r="AK62" i="4"/>
  <c r="AM62" i="4" s="1"/>
  <c r="AN62" i="4" s="1"/>
  <c r="AK70" i="4"/>
  <c r="AM70" i="4" s="1"/>
  <c r="AN70" i="4" s="1"/>
  <c r="AK78" i="4"/>
  <c r="AM78" i="4" s="1"/>
  <c r="AN78" i="4" s="1"/>
  <c r="AK86" i="4"/>
  <c r="AM86" i="4" s="1"/>
  <c r="AN86" i="4" s="1"/>
  <c r="AK94" i="4"/>
  <c r="AM94" i="4" s="1"/>
  <c r="AN94" i="4" s="1"/>
  <c r="AK102" i="4"/>
  <c r="AM102" i="4" s="1"/>
  <c r="AN102" i="4" s="1"/>
  <c r="AK110" i="4"/>
  <c r="AM110" i="4" s="1"/>
  <c r="AN110" i="4" s="1"/>
  <c r="AK118" i="4"/>
  <c r="AM118" i="4" s="1"/>
  <c r="AN118" i="4" s="1"/>
  <c r="AK126" i="4"/>
  <c r="AM126" i="4" s="1"/>
  <c r="AN126" i="4" s="1"/>
  <c r="AK134" i="4"/>
  <c r="AM134" i="4" s="1"/>
  <c r="AN134" i="4" s="1"/>
  <c r="AK142" i="4"/>
  <c r="AM142" i="4" s="1"/>
  <c r="AN142" i="4" s="1"/>
  <c r="AK150" i="4"/>
  <c r="AM150" i="4" s="1"/>
  <c r="AN150" i="4" s="1"/>
  <c r="AK158" i="4"/>
  <c r="AM158" i="4" s="1"/>
  <c r="AN158" i="4" s="1"/>
  <c r="AL14" i="4"/>
  <c r="AO14" i="4" s="1"/>
  <c r="D17" i="2" s="1"/>
  <c r="AL46" i="4"/>
  <c r="AO46" i="4" s="1"/>
  <c r="D49" i="2" s="1"/>
  <c r="AL94" i="4"/>
  <c r="AO94" i="4" s="1"/>
  <c r="D97" i="2" s="1"/>
  <c r="AL142" i="4"/>
  <c r="AO142" i="4" s="1"/>
  <c r="D145" i="2" s="1"/>
  <c r="AK40" i="4"/>
  <c r="AM40" i="4" s="1"/>
  <c r="AN40" i="4" s="1"/>
  <c r="AK104" i="4"/>
  <c r="AM104" i="4" s="1"/>
  <c r="AN104" i="4" s="1"/>
  <c r="AL13" i="4"/>
  <c r="AO13" i="4" s="1"/>
  <c r="D16" i="2" s="1"/>
  <c r="AL21" i="4"/>
  <c r="AO21" i="4" s="1"/>
  <c r="D24" i="2" s="1"/>
  <c r="AL29" i="4"/>
  <c r="AO29" i="4" s="1"/>
  <c r="D32" i="2" s="1"/>
  <c r="AL37" i="4"/>
  <c r="AO37" i="4" s="1"/>
  <c r="D40" i="2" s="1"/>
  <c r="AL45" i="4"/>
  <c r="AO45" i="4" s="1"/>
  <c r="D48" i="2" s="1"/>
  <c r="AL53" i="4"/>
  <c r="AO53" i="4" s="1"/>
  <c r="D56" i="2" s="1"/>
  <c r="AL61" i="4"/>
  <c r="AO61" i="4" s="1"/>
  <c r="D64" i="2" s="1"/>
  <c r="AL69" i="4"/>
  <c r="AO69" i="4" s="1"/>
  <c r="D72" i="2" s="1"/>
  <c r="AL77" i="4"/>
  <c r="AO77" i="4" s="1"/>
  <c r="D80" i="2" s="1"/>
  <c r="AL85" i="4"/>
  <c r="AO85" i="4" s="1"/>
  <c r="D88" i="2" s="1"/>
  <c r="AL93" i="4"/>
  <c r="AO93" i="4" s="1"/>
  <c r="D96" i="2" s="1"/>
  <c r="AL101" i="4"/>
  <c r="AO101" i="4" s="1"/>
  <c r="D104" i="2" s="1"/>
  <c r="AL109" i="4"/>
  <c r="AO109" i="4" s="1"/>
  <c r="D112" i="2" s="1"/>
  <c r="AL117" i="4"/>
  <c r="AO117" i="4" s="1"/>
  <c r="D120" i="2" s="1"/>
  <c r="AL125" i="4"/>
  <c r="AO125" i="4" s="1"/>
  <c r="D128" i="2" s="1"/>
  <c r="AL133" i="4"/>
  <c r="AO133" i="4" s="1"/>
  <c r="D136" i="2" s="1"/>
  <c r="AL141" i="4"/>
  <c r="AO141" i="4" s="1"/>
  <c r="D144" i="2" s="1"/>
  <c r="AL149" i="4"/>
  <c r="AO149" i="4" s="1"/>
  <c r="D152" i="2" s="1"/>
  <c r="AL157" i="4"/>
  <c r="AO157" i="4" s="1"/>
  <c r="D160" i="2" s="1"/>
  <c r="AK15" i="4"/>
  <c r="AM15" i="4" s="1"/>
  <c r="AN15" i="4" s="1"/>
  <c r="AK23" i="4"/>
  <c r="AM23" i="4" s="1"/>
  <c r="AN23" i="4" s="1"/>
  <c r="AK31" i="4"/>
  <c r="AM31" i="4" s="1"/>
  <c r="AN31" i="4" s="1"/>
  <c r="AK39" i="4"/>
  <c r="AM39" i="4" s="1"/>
  <c r="AN39" i="4" s="1"/>
  <c r="AK47" i="4"/>
  <c r="AM47" i="4" s="1"/>
  <c r="AN47" i="4" s="1"/>
  <c r="AK55" i="4"/>
  <c r="AM55" i="4" s="1"/>
  <c r="AN55" i="4" s="1"/>
  <c r="AK63" i="4"/>
  <c r="AM63" i="4" s="1"/>
  <c r="AN63" i="4" s="1"/>
  <c r="AK71" i="4"/>
  <c r="AM71" i="4" s="1"/>
  <c r="AN71" i="4" s="1"/>
  <c r="AK79" i="4"/>
  <c r="AM79" i="4" s="1"/>
  <c r="AN79" i="4" s="1"/>
  <c r="AK87" i="4"/>
  <c r="AM87" i="4" s="1"/>
  <c r="AN87" i="4" s="1"/>
  <c r="AK95" i="4"/>
  <c r="AM95" i="4" s="1"/>
  <c r="AN95" i="4" s="1"/>
  <c r="AK103" i="4"/>
  <c r="AM103" i="4" s="1"/>
  <c r="AN103" i="4" s="1"/>
  <c r="AK111" i="4"/>
  <c r="AM111" i="4" s="1"/>
  <c r="AN111" i="4" s="1"/>
  <c r="AK119" i="4"/>
  <c r="AM119" i="4" s="1"/>
  <c r="AN119" i="4" s="1"/>
  <c r="AK127" i="4"/>
  <c r="AM127" i="4" s="1"/>
  <c r="AN127" i="4" s="1"/>
  <c r="AK135" i="4"/>
  <c r="AM135" i="4" s="1"/>
  <c r="AN135" i="4" s="1"/>
  <c r="AK143" i="4"/>
  <c r="AM143" i="4" s="1"/>
  <c r="AN143" i="4" s="1"/>
  <c r="AK151" i="4"/>
  <c r="AM151" i="4" s="1"/>
  <c r="AN151" i="4" s="1"/>
  <c r="AK159" i="4"/>
  <c r="AM159" i="4" s="1"/>
  <c r="AN159" i="4" s="1"/>
  <c r="AL22" i="4"/>
  <c r="AO22" i="4" s="1"/>
  <c r="D25" i="2" s="1"/>
  <c r="AL38" i="4"/>
  <c r="AO38" i="4" s="1"/>
  <c r="D41" i="2" s="1"/>
  <c r="AL78" i="4"/>
  <c r="AO78" i="4" s="1"/>
  <c r="D81" i="2" s="1"/>
  <c r="AL110" i="4"/>
  <c r="AO110" i="4" s="1"/>
  <c r="D113" i="2" s="1"/>
  <c r="AK24" i="4"/>
  <c r="AM24" i="4" s="1"/>
  <c r="AN24" i="4" s="1"/>
  <c r="AK80" i="4"/>
  <c r="AM80" i="4" s="1"/>
  <c r="AN80" i="4" s="1"/>
  <c r="AK144" i="4"/>
  <c r="AM144" i="4" s="1"/>
  <c r="AN144" i="4" s="1"/>
  <c r="C42" i="2" l="1"/>
  <c r="B42" i="2"/>
  <c r="B133" i="2"/>
  <c r="C133" i="2"/>
  <c r="B36" i="2"/>
  <c r="C36" i="2"/>
  <c r="B66" i="2"/>
  <c r="C66" i="2"/>
  <c r="B122" i="2"/>
  <c r="C122" i="2"/>
  <c r="B58" i="2"/>
  <c r="C58" i="2"/>
  <c r="B153" i="2"/>
  <c r="C153" i="2"/>
  <c r="B89" i="2"/>
  <c r="C89" i="2"/>
  <c r="B25" i="2"/>
  <c r="C25" i="2"/>
  <c r="B128" i="2"/>
  <c r="C128" i="2"/>
  <c r="C64" i="2"/>
  <c r="B64" i="2"/>
  <c r="B119" i="2"/>
  <c r="C119" i="2"/>
  <c r="B55" i="2"/>
  <c r="C55" i="2"/>
  <c r="B166" i="2"/>
  <c r="C166" i="2"/>
  <c r="B102" i="2"/>
  <c r="C102" i="2"/>
  <c r="B38" i="2"/>
  <c r="C38" i="2"/>
  <c r="B163" i="2"/>
  <c r="C163" i="2"/>
  <c r="B149" i="2"/>
  <c r="C149" i="2"/>
  <c r="B85" i="2"/>
  <c r="C85" i="2"/>
  <c r="B21" i="2"/>
  <c r="C21" i="2"/>
  <c r="B116" i="2"/>
  <c r="C116" i="2"/>
  <c r="B52" i="2"/>
  <c r="C52" i="2"/>
  <c r="B106" i="2"/>
  <c r="C106" i="2"/>
  <c r="B103" i="2"/>
  <c r="C103" i="2"/>
  <c r="B22" i="2"/>
  <c r="C22" i="2"/>
  <c r="B114" i="2"/>
  <c r="C114" i="2"/>
  <c r="C50" i="2"/>
  <c r="B50" i="2"/>
  <c r="C107" i="2"/>
  <c r="B107" i="2"/>
  <c r="B145" i="2"/>
  <c r="C145" i="2"/>
  <c r="B81" i="2"/>
  <c r="C81" i="2"/>
  <c r="B17" i="2"/>
  <c r="C17" i="2"/>
  <c r="B120" i="2"/>
  <c r="C120" i="2"/>
  <c r="C56" i="2"/>
  <c r="B56" i="2"/>
  <c r="B111" i="2"/>
  <c r="C111" i="2"/>
  <c r="B47" i="2"/>
  <c r="C47" i="2"/>
  <c r="B158" i="2"/>
  <c r="C158" i="2"/>
  <c r="B94" i="2"/>
  <c r="C94" i="2"/>
  <c r="B30" i="2"/>
  <c r="C30" i="2"/>
  <c r="B115" i="2"/>
  <c r="C115" i="2"/>
  <c r="B141" i="2"/>
  <c r="C141" i="2"/>
  <c r="B77" i="2"/>
  <c r="C77" i="2"/>
  <c r="B159" i="2"/>
  <c r="C159" i="2"/>
  <c r="B108" i="2"/>
  <c r="C108" i="2"/>
  <c r="B44" i="2"/>
  <c r="C44" i="2"/>
  <c r="C43" i="2"/>
  <c r="B43" i="2"/>
  <c r="B39" i="2"/>
  <c r="C39" i="2"/>
  <c r="C51" i="2"/>
  <c r="B51" i="2"/>
  <c r="B100" i="2"/>
  <c r="C100" i="2"/>
  <c r="B162" i="2"/>
  <c r="C162" i="2"/>
  <c r="B98" i="2"/>
  <c r="C98" i="2"/>
  <c r="C34" i="2"/>
  <c r="B34" i="2"/>
  <c r="B129" i="2"/>
  <c r="C129" i="2"/>
  <c r="B65" i="2"/>
  <c r="C65" i="2"/>
  <c r="B104" i="2"/>
  <c r="C104" i="2"/>
  <c r="C40" i="2"/>
  <c r="B40" i="2"/>
  <c r="C59" i="2"/>
  <c r="B59" i="2"/>
  <c r="B95" i="2"/>
  <c r="C95" i="2"/>
  <c r="B31" i="2"/>
  <c r="C31" i="2"/>
  <c r="B99" i="2"/>
  <c r="C99" i="2"/>
  <c r="B142" i="2"/>
  <c r="C142" i="2"/>
  <c r="B78" i="2"/>
  <c r="C78" i="2"/>
  <c r="B14" i="2"/>
  <c r="C14" i="2"/>
  <c r="B125" i="2"/>
  <c r="C125" i="2"/>
  <c r="B61" i="2"/>
  <c r="C61" i="2"/>
  <c r="B156" i="2"/>
  <c r="C156" i="2"/>
  <c r="B92" i="2"/>
  <c r="C92" i="2"/>
  <c r="B28" i="2"/>
  <c r="C28" i="2"/>
  <c r="B123" i="2"/>
  <c r="C123" i="2"/>
  <c r="B86" i="2"/>
  <c r="C86" i="2"/>
  <c r="B164" i="2"/>
  <c r="C164" i="2"/>
  <c r="B147" i="2"/>
  <c r="C147" i="2"/>
  <c r="B90" i="2"/>
  <c r="C90" i="2"/>
  <c r="B121" i="2"/>
  <c r="C121" i="2"/>
  <c r="B57" i="2"/>
  <c r="C57" i="2"/>
  <c r="B160" i="2"/>
  <c r="C160" i="2"/>
  <c r="B96" i="2"/>
  <c r="C96" i="2"/>
  <c r="C32" i="2"/>
  <c r="B32" i="2"/>
  <c r="B87" i="2"/>
  <c r="C87" i="2"/>
  <c r="B23" i="2"/>
  <c r="C23" i="2"/>
  <c r="C67" i="2"/>
  <c r="B67" i="2"/>
  <c r="B134" i="2"/>
  <c r="C134" i="2"/>
  <c r="B70" i="2"/>
  <c r="C70" i="2"/>
  <c r="B117" i="2"/>
  <c r="C117" i="2"/>
  <c r="B53" i="2"/>
  <c r="C53" i="2"/>
  <c r="B131" i="2"/>
  <c r="C131" i="2"/>
  <c r="B148" i="2"/>
  <c r="C148" i="2"/>
  <c r="B84" i="2"/>
  <c r="C84" i="2"/>
  <c r="B20" i="2"/>
  <c r="H20" i="2" s="1"/>
  <c r="C20" i="2"/>
  <c r="B137" i="2"/>
  <c r="C137" i="2"/>
  <c r="C48" i="2"/>
  <c r="B48" i="2"/>
  <c r="B150" i="2"/>
  <c r="C150" i="2"/>
  <c r="B69" i="2"/>
  <c r="C69" i="2"/>
  <c r="B154" i="2"/>
  <c r="C154" i="2"/>
  <c r="C26" i="2"/>
  <c r="B26" i="2"/>
  <c r="B83" i="2"/>
  <c r="C83" i="2"/>
  <c r="B146" i="2"/>
  <c r="C146" i="2"/>
  <c r="B82" i="2"/>
  <c r="C82" i="2"/>
  <c r="C18" i="2"/>
  <c r="B18" i="2"/>
  <c r="B113" i="2"/>
  <c r="C113" i="2"/>
  <c r="B49" i="2"/>
  <c r="C49" i="2"/>
  <c r="B139" i="2"/>
  <c r="C139" i="2"/>
  <c r="B152" i="2"/>
  <c r="C152" i="2"/>
  <c r="B88" i="2"/>
  <c r="C88" i="2"/>
  <c r="C24" i="2"/>
  <c r="B24" i="2"/>
  <c r="B13" i="2"/>
  <c r="C13" i="2"/>
  <c r="B79" i="2"/>
  <c r="C79" i="2"/>
  <c r="B15" i="2"/>
  <c r="C15" i="2"/>
  <c r="B126" i="2"/>
  <c r="C126" i="2"/>
  <c r="B62" i="2"/>
  <c r="C62" i="2"/>
  <c r="B143" i="2"/>
  <c r="C143" i="2"/>
  <c r="B109" i="2"/>
  <c r="C109" i="2"/>
  <c r="B45" i="2"/>
  <c r="C45" i="2"/>
  <c r="B75" i="2"/>
  <c r="C75" i="2"/>
  <c r="B140" i="2"/>
  <c r="C140" i="2"/>
  <c r="B76" i="2"/>
  <c r="C76" i="2"/>
  <c r="B73" i="2"/>
  <c r="C73" i="2"/>
  <c r="C27" i="2"/>
  <c r="B27" i="2"/>
  <c r="B138" i="2"/>
  <c r="C138" i="2"/>
  <c r="B74" i="2"/>
  <c r="C74" i="2"/>
  <c r="B105" i="2"/>
  <c r="C105" i="2"/>
  <c r="B41" i="2"/>
  <c r="C41" i="2"/>
  <c r="B91" i="2"/>
  <c r="C91" i="2"/>
  <c r="B144" i="2"/>
  <c r="C144" i="2"/>
  <c r="B80" i="2"/>
  <c r="C80" i="2"/>
  <c r="C16" i="2"/>
  <c r="B16" i="2"/>
  <c r="B151" i="2"/>
  <c r="C151" i="2"/>
  <c r="B71" i="2"/>
  <c r="C71" i="2"/>
  <c r="B118" i="2"/>
  <c r="C118" i="2"/>
  <c r="B54" i="2"/>
  <c r="C54" i="2"/>
  <c r="B165" i="2"/>
  <c r="C165" i="2"/>
  <c r="B101" i="2"/>
  <c r="C101" i="2"/>
  <c r="B37" i="2"/>
  <c r="C37" i="2"/>
  <c r="C19" i="2"/>
  <c r="B19" i="2"/>
  <c r="B132" i="2"/>
  <c r="C132" i="2"/>
  <c r="B68" i="2"/>
  <c r="C68" i="2"/>
  <c r="B112" i="2"/>
  <c r="C112" i="2"/>
  <c r="B155" i="2"/>
  <c r="C155" i="2"/>
  <c r="B130" i="2"/>
  <c r="C130" i="2"/>
  <c r="B161" i="2"/>
  <c r="C161" i="2"/>
  <c r="B97" i="2"/>
  <c r="C97" i="2"/>
  <c r="B33" i="2"/>
  <c r="C33" i="2"/>
  <c r="C35" i="2"/>
  <c r="B35" i="2"/>
  <c r="B136" i="2"/>
  <c r="C136" i="2"/>
  <c r="B72" i="2"/>
  <c r="C72" i="2"/>
  <c r="B127" i="2"/>
  <c r="C127" i="2"/>
  <c r="B63" i="2"/>
  <c r="C63" i="2"/>
  <c r="B135" i="2"/>
  <c r="C135" i="2"/>
  <c r="B110" i="2"/>
  <c r="C110" i="2"/>
  <c r="B46" i="2"/>
  <c r="C46" i="2"/>
  <c r="B157" i="2"/>
  <c r="C157" i="2"/>
  <c r="B93" i="2"/>
  <c r="C93" i="2"/>
  <c r="B29" i="2"/>
  <c r="C29" i="2"/>
  <c r="B124" i="2"/>
  <c r="C124" i="2"/>
  <c r="B60" i="2"/>
  <c r="C60" i="2"/>
  <c r="H107" i="2" l="1"/>
  <c r="E107" i="2"/>
  <c r="F107" i="2"/>
  <c r="G107" i="2"/>
  <c r="G29" i="2"/>
  <c r="E29" i="2"/>
  <c r="F29" i="2"/>
  <c r="H29" i="2"/>
  <c r="H110" i="2"/>
  <c r="G110" i="2"/>
  <c r="F110" i="2"/>
  <c r="E110" i="2"/>
  <c r="G72" i="2"/>
  <c r="H72" i="2"/>
  <c r="E72" i="2"/>
  <c r="F72" i="2"/>
  <c r="G97" i="2"/>
  <c r="E97" i="2"/>
  <c r="H97" i="2"/>
  <c r="F97" i="2"/>
  <c r="G112" i="2"/>
  <c r="H112" i="2"/>
  <c r="E112" i="2"/>
  <c r="F112" i="2"/>
  <c r="G37" i="2"/>
  <c r="E37" i="2"/>
  <c r="F37" i="2"/>
  <c r="H37" i="2"/>
  <c r="H118" i="2"/>
  <c r="G118" i="2"/>
  <c r="F118" i="2"/>
  <c r="E118" i="2"/>
  <c r="F80" i="2"/>
  <c r="G80" i="2"/>
  <c r="H80" i="2"/>
  <c r="E80" i="2"/>
  <c r="G105" i="2"/>
  <c r="E105" i="2"/>
  <c r="F105" i="2"/>
  <c r="H105" i="2"/>
  <c r="G73" i="2"/>
  <c r="E73" i="2"/>
  <c r="F73" i="2"/>
  <c r="H73" i="2"/>
  <c r="G45" i="2"/>
  <c r="E45" i="2"/>
  <c r="F45" i="2"/>
  <c r="H45" i="2"/>
  <c r="H126" i="2"/>
  <c r="F126" i="2"/>
  <c r="G126" i="2"/>
  <c r="E126" i="2"/>
  <c r="G49" i="2"/>
  <c r="E49" i="2"/>
  <c r="F49" i="2"/>
  <c r="H49" i="2"/>
  <c r="H146" i="2"/>
  <c r="F146" i="2"/>
  <c r="G146" i="2"/>
  <c r="E146" i="2"/>
  <c r="G69" i="2"/>
  <c r="E69" i="2"/>
  <c r="F69" i="2"/>
  <c r="H69" i="2"/>
  <c r="G20" i="2"/>
  <c r="E20" i="2"/>
  <c r="F20" i="2"/>
  <c r="G53" i="2"/>
  <c r="E53" i="2"/>
  <c r="H53" i="2"/>
  <c r="F53" i="2"/>
  <c r="G96" i="2"/>
  <c r="H96" i="2"/>
  <c r="E96" i="2"/>
  <c r="F96" i="2"/>
  <c r="H90" i="2"/>
  <c r="F90" i="2"/>
  <c r="G90" i="2"/>
  <c r="E90" i="2"/>
  <c r="E123" i="2"/>
  <c r="H123" i="2"/>
  <c r="F123" i="2"/>
  <c r="G123" i="2"/>
  <c r="G61" i="2"/>
  <c r="E61" i="2"/>
  <c r="F61" i="2"/>
  <c r="H61" i="2"/>
  <c r="H142" i="2"/>
  <c r="F142" i="2"/>
  <c r="G142" i="2"/>
  <c r="E142" i="2"/>
  <c r="G129" i="2"/>
  <c r="E129" i="2"/>
  <c r="H129" i="2"/>
  <c r="F129" i="2"/>
  <c r="H100" i="2"/>
  <c r="G100" i="2"/>
  <c r="F100" i="2"/>
  <c r="E100" i="2"/>
  <c r="H44" i="2"/>
  <c r="G44" i="2"/>
  <c r="F44" i="2"/>
  <c r="E44" i="2"/>
  <c r="G141" i="2"/>
  <c r="E141" i="2"/>
  <c r="F141" i="2"/>
  <c r="H141" i="2"/>
  <c r="H158" i="2"/>
  <c r="F158" i="2"/>
  <c r="G158" i="2"/>
  <c r="E158" i="2"/>
  <c r="E120" i="2"/>
  <c r="F120" i="2"/>
  <c r="H120" i="2"/>
  <c r="G120" i="2"/>
  <c r="H103" i="2"/>
  <c r="F103" i="2"/>
  <c r="E103" i="2"/>
  <c r="G103" i="2"/>
  <c r="G21" i="2"/>
  <c r="E21" i="2"/>
  <c r="H21" i="2"/>
  <c r="F21" i="2"/>
  <c r="H38" i="2"/>
  <c r="G38" i="2"/>
  <c r="F38" i="2"/>
  <c r="E38" i="2"/>
  <c r="H119" i="2"/>
  <c r="F119" i="2"/>
  <c r="G119" i="2"/>
  <c r="E119" i="2"/>
  <c r="G89" i="2"/>
  <c r="E89" i="2"/>
  <c r="H89" i="2"/>
  <c r="F89" i="2"/>
  <c r="H66" i="2"/>
  <c r="G66" i="2"/>
  <c r="F66" i="2"/>
  <c r="E66" i="2"/>
  <c r="G24" i="2"/>
  <c r="F24" i="2"/>
  <c r="H24" i="2"/>
  <c r="E24" i="2"/>
  <c r="G40" i="2"/>
  <c r="H40" i="2"/>
  <c r="E40" i="2"/>
  <c r="F40" i="2"/>
  <c r="H34" i="2"/>
  <c r="F34" i="2"/>
  <c r="G34" i="2"/>
  <c r="E34" i="2"/>
  <c r="E51" i="2"/>
  <c r="H51" i="2"/>
  <c r="F51" i="2"/>
  <c r="G51" i="2"/>
  <c r="H50" i="2"/>
  <c r="G50" i="2"/>
  <c r="F50" i="2"/>
  <c r="E50" i="2"/>
  <c r="G64" i="2"/>
  <c r="H64" i="2"/>
  <c r="E64" i="2"/>
  <c r="F64" i="2"/>
  <c r="E67" i="2"/>
  <c r="F67" i="2"/>
  <c r="G67" i="2"/>
  <c r="H67" i="2"/>
  <c r="J68" i="2" s="1"/>
  <c r="E59" i="2"/>
  <c r="F59" i="2"/>
  <c r="H59" i="2"/>
  <c r="G59" i="2"/>
  <c r="G93" i="2"/>
  <c r="E93" i="2"/>
  <c r="F93" i="2"/>
  <c r="H93" i="2"/>
  <c r="H135" i="2"/>
  <c r="E135" i="2"/>
  <c r="F135" i="2"/>
  <c r="G135" i="2"/>
  <c r="G136" i="2"/>
  <c r="H136" i="2"/>
  <c r="E136" i="2"/>
  <c r="F136" i="2"/>
  <c r="G161" i="2"/>
  <c r="E161" i="2"/>
  <c r="F161" i="2"/>
  <c r="H161" i="2"/>
  <c r="H68" i="2"/>
  <c r="G68" i="2"/>
  <c r="F68" i="2"/>
  <c r="E68" i="2"/>
  <c r="G101" i="2"/>
  <c r="E101" i="2"/>
  <c r="F101" i="2"/>
  <c r="H101" i="2"/>
  <c r="H71" i="2"/>
  <c r="E71" i="2"/>
  <c r="F71" i="2"/>
  <c r="G71" i="2"/>
  <c r="F144" i="2"/>
  <c r="H144" i="2"/>
  <c r="E144" i="2"/>
  <c r="G144" i="2"/>
  <c r="H74" i="2"/>
  <c r="G74" i="2"/>
  <c r="F74" i="2"/>
  <c r="E74" i="2"/>
  <c r="H76" i="2"/>
  <c r="G76" i="2"/>
  <c r="F76" i="2"/>
  <c r="E76" i="2"/>
  <c r="G109" i="2"/>
  <c r="E109" i="2"/>
  <c r="F109" i="2"/>
  <c r="H109" i="2"/>
  <c r="E15" i="2"/>
  <c r="H15" i="2"/>
  <c r="G15" i="2"/>
  <c r="F15" i="2"/>
  <c r="G88" i="2"/>
  <c r="F88" i="2"/>
  <c r="H88" i="2"/>
  <c r="E88" i="2"/>
  <c r="G113" i="2"/>
  <c r="E113" i="2"/>
  <c r="F113" i="2"/>
  <c r="H113" i="2"/>
  <c r="E83" i="2"/>
  <c r="H83" i="2"/>
  <c r="F83" i="2"/>
  <c r="G83" i="2"/>
  <c r="H150" i="2"/>
  <c r="G150" i="2"/>
  <c r="F150" i="2"/>
  <c r="E150" i="2"/>
  <c r="H84" i="2"/>
  <c r="G84" i="2"/>
  <c r="E84" i="2"/>
  <c r="F84" i="2"/>
  <c r="G117" i="2"/>
  <c r="E117" i="2"/>
  <c r="H117" i="2"/>
  <c r="F117" i="2"/>
  <c r="E23" i="2"/>
  <c r="H23" i="2"/>
  <c r="F23" i="2"/>
  <c r="G23" i="2"/>
  <c r="G160" i="2"/>
  <c r="H160" i="2"/>
  <c r="E160" i="2"/>
  <c r="F160" i="2"/>
  <c r="E147" i="2"/>
  <c r="G147" i="2"/>
  <c r="F147" i="2"/>
  <c r="H147" i="2"/>
  <c r="H28" i="2"/>
  <c r="G28" i="2"/>
  <c r="F28" i="2"/>
  <c r="E28" i="2"/>
  <c r="G125" i="2"/>
  <c r="E125" i="2"/>
  <c r="F125" i="2"/>
  <c r="H125" i="2"/>
  <c r="E99" i="2"/>
  <c r="G99" i="2"/>
  <c r="H99" i="2"/>
  <c r="F99" i="2"/>
  <c r="H108" i="2"/>
  <c r="G108" i="2"/>
  <c r="F108" i="2"/>
  <c r="E108" i="2"/>
  <c r="H115" i="2"/>
  <c r="E115" i="2"/>
  <c r="F115" i="2"/>
  <c r="G115" i="2"/>
  <c r="E47" i="2"/>
  <c r="G47" i="2"/>
  <c r="F47" i="2"/>
  <c r="H47" i="2"/>
  <c r="G17" i="2"/>
  <c r="E17" i="2"/>
  <c r="F17" i="2"/>
  <c r="H17" i="2"/>
  <c r="H106" i="2"/>
  <c r="F106" i="2"/>
  <c r="G106" i="2"/>
  <c r="E106" i="2"/>
  <c r="G85" i="2"/>
  <c r="E85" i="2"/>
  <c r="H85" i="2"/>
  <c r="F85" i="2"/>
  <c r="H102" i="2"/>
  <c r="F102" i="2"/>
  <c r="G102" i="2"/>
  <c r="E102" i="2"/>
  <c r="G153" i="2"/>
  <c r="E153" i="2"/>
  <c r="H153" i="2"/>
  <c r="F153" i="2"/>
  <c r="H36" i="2"/>
  <c r="J37" i="2" s="1"/>
  <c r="G36" i="2"/>
  <c r="F36" i="2"/>
  <c r="E36" i="2"/>
  <c r="G18" i="2"/>
  <c r="F18" i="2"/>
  <c r="E18" i="2"/>
  <c r="H18" i="2"/>
  <c r="H48" i="2"/>
  <c r="E48" i="2"/>
  <c r="F48" i="2"/>
  <c r="G48" i="2"/>
  <c r="F35" i="2"/>
  <c r="H35" i="2"/>
  <c r="G35" i="2"/>
  <c r="E35" i="2"/>
  <c r="H26" i="2"/>
  <c r="F26" i="2"/>
  <c r="G26" i="2"/>
  <c r="E26" i="2"/>
  <c r="H132" i="2"/>
  <c r="G132" i="2"/>
  <c r="E132" i="2"/>
  <c r="F132" i="2"/>
  <c r="H151" i="2"/>
  <c r="F151" i="2"/>
  <c r="G151" i="2"/>
  <c r="E151" i="2"/>
  <c r="E91" i="2"/>
  <c r="F91" i="2"/>
  <c r="H91" i="2"/>
  <c r="G91" i="2"/>
  <c r="H138" i="2"/>
  <c r="G138" i="2"/>
  <c r="F138" i="2"/>
  <c r="E138" i="2"/>
  <c r="H140" i="2"/>
  <c r="G140" i="2"/>
  <c r="F140" i="2"/>
  <c r="E140" i="2"/>
  <c r="E143" i="2"/>
  <c r="F143" i="2"/>
  <c r="H143" i="2"/>
  <c r="G143" i="2"/>
  <c r="E79" i="2"/>
  <c r="H79" i="2"/>
  <c r="F79" i="2"/>
  <c r="G79" i="2"/>
  <c r="F152" i="2"/>
  <c r="G152" i="2"/>
  <c r="H152" i="2"/>
  <c r="E152" i="2"/>
  <c r="H70" i="2"/>
  <c r="J71" i="2" s="1"/>
  <c r="F70" i="2"/>
  <c r="G70" i="2"/>
  <c r="E70" i="2"/>
  <c r="H164" i="2"/>
  <c r="G164" i="2"/>
  <c r="F164" i="2"/>
  <c r="E164" i="2"/>
  <c r="H14" i="2"/>
  <c r="G14" i="2"/>
  <c r="F14" i="2"/>
  <c r="E14" i="2"/>
  <c r="F31" i="2"/>
  <c r="H31" i="2"/>
  <c r="G31" i="2"/>
  <c r="E31" i="2"/>
  <c r="G104" i="2"/>
  <c r="H104" i="2"/>
  <c r="E104" i="2"/>
  <c r="F104" i="2"/>
  <c r="H98" i="2"/>
  <c r="F98" i="2"/>
  <c r="G98" i="2"/>
  <c r="E98" i="2"/>
  <c r="E39" i="2"/>
  <c r="G39" i="2"/>
  <c r="F39" i="2"/>
  <c r="H39" i="2"/>
  <c r="H159" i="2"/>
  <c r="F159" i="2"/>
  <c r="G159" i="2"/>
  <c r="E159" i="2"/>
  <c r="H30" i="2"/>
  <c r="F30" i="2"/>
  <c r="G30" i="2"/>
  <c r="E30" i="2"/>
  <c r="E111" i="2"/>
  <c r="F111" i="2"/>
  <c r="G111" i="2"/>
  <c r="H111" i="2"/>
  <c r="G81" i="2"/>
  <c r="E81" i="2"/>
  <c r="F81" i="2"/>
  <c r="H81" i="2"/>
  <c r="H114" i="2"/>
  <c r="G114" i="2"/>
  <c r="F114" i="2"/>
  <c r="E114" i="2"/>
  <c r="H52" i="2"/>
  <c r="G52" i="2"/>
  <c r="E52" i="2"/>
  <c r="F52" i="2"/>
  <c r="G149" i="2"/>
  <c r="E149" i="2"/>
  <c r="H149" i="2"/>
  <c r="F149" i="2"/>
  <c r="G166" i="2"/>
  <c r="F166" i="2"/>
  <c r="H166" i="2"/>
  <c r="E166" i="2"/>
  <c r="G128" i="2"/>
  <c r="E128" i="2"/>
  <c r="H128" i="2"/>
  <c r="F128" i="2"/>
  <c r="H58" i="2"/>
  <c r="G58" i="2"/>
  <c r="F58" i="2"/>
  <c r="E58" i="2"/>
  <c r="G133" i="2"/>
  <c r="E133" i="2"/>
  <c r="F133" i="2"/>
  <c r="H133" i="2"/>
  <c r="H60" i="2"/>
  <c r="G60" i="2"/>
  <c r="E60" i="2"/>
  <c r="F60" i="2"/>
  <c r="G157" i="2"/>
  <c r="E157" i="2"/>
  <c r="F157" i="2"/>
  <c r="H157" i="2"/>
  <c r="H63" i="2"/>
  <c r="G63" i="2"/>
  <c r="E63" i="2"/>
  <c r="F63" i="2"/>
  <c r="H130" i="2"/>
  <c r="G130" i="2"/>
  <c r="F130" i="2"/>
  <c r="E130" i="2"/>
  <c r="G165" i="2"/>
  <c r="E165" i="2"/>
  <c r="F165" i="2"/>
  <c r="H165" i="2"/>
  <c r="G57" i="2"/>
  <c r="E57" i="2"/>
  <c r="F57" i="2"/>
  <c r="H57" i="2"/>
  <c r="E19" i="2"/>
  <c r="G19" i="2"/>
  <c r="H19" i="2"/>
  <c r="J20" i="2" s="1"/>
  <c r="F19" i="2"/>
  <c r="E27" i="2"/>
  <c r="H27" i="2"/>
  <c r="J28" i="2" s="1"/>
  <c r="F27" i="2"/>
  <c r="G27" i="2"/>
  <c r="H32" i="2"/>
  <c r="E32" i="2"/>
  <c r="F32" i="2"/>
  <c r="G32" i="2"/>
  <c r="G43" i="2"/>
  <c r="E43" i="2"/>
  <c r="F43" i="2"/>
  <c r="H43" i="2"/>
  <c r="E56" i="2"/>
  <c r="F56" i="2"/>
  <c r="G56" i="2"/>
  <c r="H56" i="2"/>
  <c r="J57" i="2" s="1"/>
  <c r="H42" i="2"/>
  <c r="F42" i="2"/>
  <c r="G42" i="2"/>
  <c r="E42" i="2"/>
  <c r="H148" i="2"/>
  <c r="G148" i="2"/>
  <c r="F148" i="2"/>
  <c r="E148" i="2"/>
  <c r="E87" i="2"/>
  <c r="H87" i="2"/>
  <c r="J88" i="2" s="1"/>
  <c r="F87" i="2"/>
  <c r="G87" i="2"/>
  <c r="H92" i="2"/>
  <c r="G92" i="2"/>
  <c r="F92" i="2"/>
  <c r="E92" i="2"/>
  <c r="F16" i="2"/>
  <c r="H16" i="2"/>
  <c r="J17" i="2" s="1"/>
  <c r="G16" i="2"/>
  <c r="E16" i="2"/>
  <c r="H124" i="2"/>
  <c r="G124" i="2"/>
  <c r="E124" i="2"/>
  <c r="F124" i="2"/>
  <c r="H46" i="2"/>
  <c r="F46" i="2"/>
  <c r="G46" i="2"/>
  <c r="E46" i="2"/>
  <c r="H127" i="2"/>
  <c r="G127" i="2"/>
  <c r="E127" i="2"/>
  <c r="F127" i="2"/>
  <c r="G33" i="2"/>
  <c r="E33" i="2"/>
  <c r="H33" i="2"/>
  <c r="J34" i="2" s="1"/>
  <c r="F33" i="2"/>
  <c r="F155" i="2"/>
  <c r="G155" i="2"/>
  <c r="E155" i="2"/>
  <c r="H155" i="2"/>
  <c r="H54" i="2"/>
  <c r="F54" i="2"/>
  <c r="G54" i="2"/>
  <c r="E54" i="2"/>
  <c r="G41" i="2"/>
  <c r="E41" i="2"/>
  <c r="F41" i="2"/>
  <c r="H41" i="2"/>
  <c r="H75" i="2"/>
  <c r="G75" i="2"/>
  <c r="E75" i="2"/>
  <c r="F75" i="2"/>
  <c r="H62" i="2"/>
  <c r="G62" i="2"/>
  <c r="F62" i="2"/>
  <c r="E62" i="2"/>
  <c r="G13" i="2"/>
  <c r="E13" i="2"/>
  <c r="H13" i="2"/>
  <c r="F13" i="2"/>
  <c r="H139" i="2"/>
  <c r="G139" i="2"/>
  <c r="F139" i="2"/>
  <c r="E139" i="2"/>
  <c r="H82" i="2"/>
  <c r="G82" i="2"/>
  <c r="F82" i="2"/>
  <c r="E82" i="2"/>
  <c r="H154" i="2"/>
  <c r="F154" i="2"/>
  <c r="G154" i="2"/>
  <c r="E154" i="2"/>
  <c r="G137" i="2"/>
  <c r="E137" i="2"/>
  <c r="F137" i="2"/>
  <c r="H137" i="2"/>
  <c r="F131" i="2"/>
  <c r="G131" i="2"/>
  <c r="E131" i="2"/>
  <c r="H131" i="2"/>
  <c r="H134" i="2"/>
  <c r="J135" i="2" s="1"/>
  <c r="G134" i="2"/>
  <c r="F134" i="2"/>
  <c r="E134" i="2"/>
  <c r="G121" i="2"/>
  <c r="E121" i="2"/>
  <c r="H121" i="2"/>
  <c r="F121" i="2"/>
  <c r="H86" i="2"/>
  <c r="F86" i="2"/>
  <c r="G86" i="2"/>
  <c r="E86" i="2"/>
  <c r="H156" i="2"/>
  <c r="G156" i="2"/>
  <c r="F156" i="2"/>
  <c r="E156" i="2"/>
  <c r="H78" i="2"/>
  <c r="G78" i="2"/>
  <c r="F78" i="2"/>
  <c r="E78" i="2"/>
  <c r="H95" i="2"/>
  <c r="J96" i="2" s="1"/>
  <c r="E95" i="2"/>
  <c r="F95" i="2"/>
  <c r="G95" i="2"/>
  <c r="G65" i="2"/>
  <c r="E65" i="2"/>
  <c r="F65" i="2"/>
  <c r="H65" i="2"/>
  <c r="J66" i="2" s="1"/>
  <c r="H162" i="2"/>
  <c r="F162" i="2"/>
  <c r="G162" i="2"/>
  <c r="E162" i="2"/>
  <c r="G77" i="2"/>
  <c r="E77" i="2"/>
  <c r="F77" i="2"/>
  <c r="H77" i="2"/>
  <c r="H94" i="2"/>
  <c r="J95" i="2" s="1"/>
  <c r="G94" i="2"/>
  <c r="F94" i="2"/>
  <c r="E94" i="2"/>
  <c r="G145" i="2"/>
  <c r="E145" i="2"/>
  <c r="F145" i="2"/>
  <c r="H145" i="2"/>
  <c r="H22" i="2"/>
  <c r="G22" i="2"/>
  <c r="F22" i="2"/>
  <c r="E22" i="2"/>
  <c r="H116" i="2"/>
  <c r="J117" i="2" s="1"/>
  <c r="G116" i="2"/>
  <c r="E116" i="2"/>
  <c r="F116" i="2"/>
  <c r="E163" i="2"/>
  <c r="G163" i="2"/>
  <c r="H163" i="2"/>
  <c r="F163" i="2"/>
  <c r="H55" i="2"/>
  <c r="F55" i="2"/>
  <c r="G55" i="2"/>
  <c r="E55" i="2"/>
  <c r="G25" i="2"/>
  <c r="E25" i="2"/>
  <c r="H25" i="2"/>
  <c r="F25" i="2"/>
  <c r="H122" i="2"/>
  <c r="G122" i="2"/>
  <c r="F122" i="2"/>
  <c r="E122" i="2"/>
  <c r="J82" i="2" l="1"/>
  <c r="J26" i="2"/>
  <c r="J72" i="2"/>
  <c r="J42" i="2"/>
  <c r="J158" i="2"/>
  <c r="J114" i="2"/>
  <c r="J150" i="2"/>
  <c r="J49" i="2"/>
  <c r="J107" i="2"/>
  <c r="J126" i="2"/>
  <c r="J110" i="2"/>
  <c r="J142" i="2"/>
  <c r="J46" i="2"/>
  <c r="J78" i="2"/>
  <c r="J63" i="2"/>
  <c r="J160" i="2"/>
  <c r="J23" i="2"/>
  <c r="J87" i="2"/>
  <c r="J146" i="2"/>
  <c r="J100" i="2"/>
  <c r="J36" i="2"/>
  <c r="J79" i="2"/>
  <c r="J89" i="2"/>
  <c r="J128" i="2"/>
  <c r="J149" i="2"/>
  <c r="J99" i="2"/>
  <c r="J105" i="2"/>
  <c r="J151" i="2"/>
  <c r="J138" i="2"/>
  <c r="J132" i="2"/>
  <c r="J83" i="2"/>
  <c r="J123" i="2"/>
  <c r="J163" i="2"/>
  <c r="J47" i="2"/>
  <c r="J13" i="2"/>
  <c r="J14" i="2"/>
  <c r="J154" i="2"/>
  <c r="J25" i="2"/>
  <c r="J130" i="2"/>
  <c r="J54" i="2"/>
  <c r="J81" i="2"/>
  <c r="J80" i="2"/>
  <c r="J161" i="2"/>
  <c r="J145" i="2"/>
  <c r="J52" i="2"/>
  <c r="J124" i="2"/>
  <c r="J113" i="2"/>
  <c r="J155" i="2"/>
  <c r="J125" i="2"/>
  <c r="J59" i="2"/>
  <c r="J165" i="2"/>
  <c r="J139" i="2"/>
  <c r="J133" i="2"/>
  <c r="J116" i="2"/>
  <c r="J85" i="2"/>
  <c r="J69" i="2"/>
  <c r="J136" i="2"/>
  <c r="J120" i="2"/>
  <c r="J104" i="2"/>
  <c r="J147" i="2"/>
  <c r="J111" i="2"/>
  <c r="J44" i="2"/>
  <c r="J112" i="2"/>
  <c r="J40" i="2"/>
  <c r="J19" i="2"/>
  <c r="J18" i="2"/>
  <c r="J162" i="2"/>
  <c r="J94" i="2"/>
  <c r="J50" i="2"/>
  <c r="J74" i="2"/>
  <c r="J30" i="2"/>
  <c r="J129" i="2"/>
  <c r="J144" i="2"/>
  <c r="J92" i="2"/>
  <c r="J121" i="2"/>
  <c r="J98" i="2"/>
  <c r="J32" i="2"/>
  <c r="J24" i="2"/>
  <c r="J65" i="2"/>
  <c r="J56" i="2"/>
  <c r="J131" i="2"/>
  <c r="J61" i="2"/>
  <c r="J53" i="2"/>
  <c r="J27" i="2"/>
  <c r="J103" i="2"/>
  <c r="J109" i="2"/>
  <c r="J29" i="2"/>
  <c r="J77" i="2"/>
  <c r="J35" i="2"/>
  <c r="J67" i="2"/>
  <c r="J39" i="2"/>
  <c r="J45" i="2"/>
  <c r="J143" i="2"/>
  <c r="J91" i="2"/>
  <c r="J21" i="2"/>
  <c r="J119" i="2"/>
  <c r="J156" i="2"/>
  <c r="J58" i="2"/>
  <c r="J134" i="2"/>
  <c r="J48" i="2"/>
  <c r="J148" i="2"/>
  <c r="J102" i="2"/>
  <c r="J62" i="2"/>
  <c r="J70" i="2"/>
  <c r="J106" i="2"/>
  <c r="J38" i="2"/>
  <c r="J55" i="2"/>
  <c r="J164" i="2"/>
  <c r="J122" i="2"/>
  <c r="J153" i="2"/>
  <c r="J86" i="2"/>
  <c r="J118" i="2"/>
  <c r="J60" i="2"/>
  <c r="J90" i="2"/>
  <c r="J22" i="2"/>
  <c r="J157" i="2"/>
  <c r="J84" i="2"/>
  <c r="J16" i="2"/>
  <c r="J137" i="2"/>
  <c r="J41" i="2"/>
  <c r="J97" i="2"/>
  <c r="J73" i="2"/>
  <c r="J140" i="2"/>
  <c r="J76" i="2"/>
  <c r="J93" i="2"/>
  <c r="J43" i="2"/>
  <c r="J33" i="2"/>
  <c r="J64" i="2"/>
  <c r="J115" i="2"/>
  <c r="J31" i="2"/>
  <c r="J15" i="2"/>
  <c r="J141" i="2"/>
  <c r="J152" i="2"/>
  <c r="J75" i="2"/>
  <c r="J51" i="2"/>
  <c r="J159" i="2"/>
  <c r="J101" i="2"/>
  <c r="J127" i="2"/>
  <c r="J108" i="2"/>
  <c r="H9" i="2"/>
</calcChain>
</file>

<file path=xl/sharedStrings.xml><?xml version="1.0" encoding="utf-8"?>
<sst xmlns="http://schemas.openxmlformats.org/spreadsheetml/2006/main" count="94" uniqueCount="87">
  <si>
    <t>TRABAJADOR</t>
  </si>
  <si>
    <t>IMPORTE</t>
  </si>
  <si>
    <t>Nº</t>
  </si>
  <si>
    <t>EJERCICIO</t>
  </si>
  <si>
    <t>ACRÓNIMO</t>
  </si>
  <si>
    <t>DATOS RESUMEN DE PERSONAL</t>
  </si>
  <si>
    <t>ORDEN DE DATOS</t>
  </si>
  <si>
    <t>TOTAL GASTO PERSONAL PROYECTO:</t>
  </si>
  <si>
    <t>INSTRUCCIONES PARA LA CORRECTA CUMPLIMENTACIÓN DEL MOD61.
 GASTO DE PERSONAL ACUMULADO.</t>
  </si>
  <si>
    <t>BENEFICIARIO:</t>
  </si>
  <si>
    <t>AÑO:</t>
  </si>
  <si>
    <t>BORM BASES REGULADORAS
(Y MODIFICACIONES):</t>
  </si>
  <si>
    <t>DIVISIÓN:</t>
  </si>
  <si>
    <t>LÍNEA:</t>
  </si>
  <si>
    <t>CT01</t>
  </si>
  <si>
    <t>Nº EXPEDIENTE:</t>
  </si>
  <si>
    <t>FECHA FINAL PLAZO JUSTIFICACIÓN:</t>
  </si>
  <si>
    <t>PROGRAMA</t>
  </si>
  <si>
    <t>DEPT</t>
  </si>
  <si>
    <t>NOMBRE PROGRAMA</t>
  </si>
  <si>
    <t>BORM BBRR</t>
  </si>
  <si>
    <t>LÍNEA ÚNICA:</t>
  </si>
  <si>
    <t>INICIAL</t>
  </si>
  <si>
    <t>MODIFICACIÓN 1</t>
  </si>
  <si>
    <t>MODIFICACIÓN 2</t>
  </si>
  <si>
    <t>PROGRAMA DE AYUDAS DIRIGIDAS A LOS CCTT DE LA REGIÓN DE MURCIA DESTINADAS A LA REALIZACIÓN DE ACTIVIDADES DE I+D DE CARÁCTER NO ECONÓMICO.</t>
  </si>
  <si>
    <t>nº 82, de 11 de abril de 2023</t>
  </si>
  <si>
    <t>SÍ</t>
  </si>
  <si>
    <t>CT02</t>
  </si>
  <si>
    <t>CONVOCATORIA</t>
  </si>
  <si>
    <t>PLAZO DE EJECUCIÓN</t>
  </si>
  <si>
    <t>BORM BASES REGULADORAS
(Y MODIFCACIONES)</t>
  </si>
  <si>
    <t>INICIO COMÚN:</t>
  </si>
  <si>
    <t>FECHA INICIO (dd/mm/aa)</t>
  </si>
  <si>
    <t>MESES JUSTIFICACIÓN TRAS EJECUCIÓN</t>
  </si>
  <si>
    <t>meses</t>
  </si>
  <si>
    <t>BORM EXTRACTO
CONVOCATORIA
(Y MODIFICACIONES):</t>
  </si>
  <si>
    <t>FECHA FINAL EJECUCIÓN</t>
  </si>
  <si>
    <t>DIA FINAL EJECUCIÓN</t>
  </si>
  <si>
    <t>MES FINAL EJECUCIÓN</t>
  </si>
  <si>
    <t>AÑO FINAL DE EJECUCIÓN</t>
  </si>
  <si>
    <t>FECHA FINAL PROV. JUSTIFICACIÓN</t>
  </si>
  <si>
    <t>FECHA FINAL DE JUSTIFICACIÓN</t>
  </si>
  <si>
    <t>(*): Se deberá indicar la fecha de presentación de la solicitud de ayuda o la fecha de inicio del plazo de ejecución de acuerdo con lo dispuesto en el segundo punto de las condiciones particulares de la Resolución Individual de Concesión de Ayuda.</t>
  </si>
  <si>
    <t>(**): La fecha final del plazo de ejecución del proyecto/actividad viene reflejada en el segundo punto de las condiciones particulares de la Resolución Individual de Concesión de Ayuda.</t>
  </si>
  <si>
    <t>INFO</t>
  </si>
  <si>
    <t>FECHAS DEFINITIVAS</t>
  </si>
  <si>
    <t/>
  </si>
  <si>
    <t>USUARIO:</t>
  </si>
  <si>
    <t>USUARIOS</t>
  </si>
  <si>
    <t>HOJA</t>
  </si>
  <si>
    <t>MAESTRO</t>
  </si>
  <si>
    <t>VISUALIZACIÓN</t>
  </si>
  <si>
    <t>RANGO</t>
  </si>
  <si>
    <t>USUARIOS INTERNOS</t>
  </si>
  <si>
    <t>FJI</t>
  </si>
  <si>
    <t>FJM</t>
  </si>
  <si>
    <t>FPP</t>
  </si>
  <si>
    <t>JJL</t>
  </si>
  <si>
    <t>MAR</t>
  </si>
  <si>
    <t>PCP</t>
  </si>
  <si>
    <t>SRM</t>
  </si>
  <si>
    <t>VMA</t>
  </si>
  <si>
    <t>COMODIN</t>
  </si>
  <si>
    <t>USUARIOS EXTERNOS</t>
  </si>
  <si>
    <t>EX1</t>
  </si>
  <si>
    <t>EX2</t>
  </si>
  <si>
    <t>EX3</t>
  </si>
  <si>
    <t>EX4</t>
  </si>
  <si>
    <t>EX5</t>
  </si>
  <si>
    <t>FSL</t>
  </si>
  <si>
    <t>TOTAL GASTO DE PERSONAL
POR EJERCICIO:</t>
  </si>
  <si>
    <t>DESGLOSE GASTOS
TRABAJADORES EN EJERCICIO:</t>
  </si>
  <si>
    <t>-. Como norma general, hay que cumplimentar datos en las celdas de color azul claro. Las celdas en color azul oscuro indican que será necesario insertar algún tipo de documento en formato pdf.</t>
  </si>
  <si>
    <t>-. En la pestaña "EXPEDIENTE" se deberá cumplimentar:</t>
  </si>
  <si>
    <t>a) Celda C17: en su caso, modalidad del expediente.</t>
  </si>
  <si>
    <t>b) Celda D19: número del expediente.</t>
  </si>
  <si>
    <t>c) Celda C21: nombre o razón social del beneficiario.</t>
  </si>
  <si>
    <t>d) Celda F25: en su caso, fecha inicial del plazo de ejecución del proyecto/actividad.</t>
  </si>
  <si>
    <t>e) Celda F27: fecha final del plazo de ejecución del proyecto/actividad.</t>
  </si>
  <si>
    <t>PESTAÑA "GASTOS PERSONAL DEL PROYECTO"</t>
  </si>
  <si>
    <t>PESTAÑA "EXPEDIENTE"</t>
  </si>
  <si>
    <t>-.En la pestaña "GASTOS PERSONAL DEL PROYECTO" hay que ir copiando y pegando (como valor) los datos de la pestaña "DATOS A INCORPORAR AL MOD-61" de todos y cada uno de los MOD-60 correspondientes a cada uno de los trabajadores que tengan imputación en el proyecto/actividad.</t>
  </si>
  <si>
    <t>-. Se deberá cumplimentar un único MOD-61 por expediente y anexarlo a la cuenta justificativa (Solicitud de Cobro) del expediente.</t>
  </si>
  <si>
    <t>-. Solamente hay que introducir datos en las pestañas de color azul. Las pestañas de color verde contienen tanto las instrucciones de cumplimentación de la hoja excel como el resumen de los gastos imputados por los trabajadores. Las pestañas de color gris sirven para la elaboración de los informes finales por parte del INFO y AUDITORES por lo que están inactivas.</t>
  </si>
  <si>
    <t>nº 143, de 21 de junio de 2024</t>
  </si>
  <si>
    <t>nº 180, de 3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</si>
</sst>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d/mm/yy"/>
  </numFmts>
  <fonts count="18" x14ac:knownFonts="1">
    <font>
      <sz val="10"/>
      <color theme="1"/>
      <name val="Century Gothic"/>
      <family val="2"/>
    </font>
    <font>
      <sz val="8"/>
      <name val="Century Gothic"/>
      <family val="2"/>
    </font>
    <font>
      <sz val="10"/>
      <name val="Arial"/>
      <family val="2"/>
    </font>
    <font>
      <sz val="10"/>
      <name val="Nunito Sans"/>
    </font>
    <font>
      <sz val="10"/>
      <name val="Arial"/>
      <family val="2"/>
    </font>
    <font>
      <b/>
      <sz val="10"/>
      <name val="Nunito Sans"/>
    </font>
    <font>
      <b/>
      <sz val="10"/>
      <color rgb="FFFF0000"/>
      <name val="Nunito Sans"/>
    </font>
    <font>
      <b/>
      <sz val="9"/>
      <name val="Nunito Sans"/>
    </font>
    <font>
      <sz val="10"/>
      <color theme="1"/>
      <name val="Nunito Sans"/>
    </font>
    <font>
      <b/>
      <sz val="12"/>
      <color theme="1"/>
      <name val="Nunito Sans"/>
    </font>
    <font>
      <b/>
      <sz val="10"/>
      <color theme="1"/>
      <name val="Nunito Sans"/>
    </font>
    <font>
      <sz val="11"/>
      <color theme="1"/>
      <name val="Nunito Sans"/>
    </font>
    <font>
      <b/>
      <sz val="11"/>
      <color theme="1"/>
      <name val="Nunito Sans"/>
    </font>
    <font>
      <b/>
      <sz val="10"/>
      <color rgb="FF0592CB"/>
      <name val="Nunito Sans Black"/>
    </font>
    <font>
      <b/>
      <sz val="10"/>
      <color rgb="FF0592CB"/>
      <name val="Nunito Sans"/>
    </font>
    <font>
      <b/>
      <sz val="12"/>
      <color rgb="FF0592CB"/>
      <name val="Nunito Sans"/>
    </font>
    <font>
      <b/>
      <sz val="11"/>
      <color rgb="FF0592CB"/>
      <name val="Nunito Sans"/>
    </font>
    <font>
      <b/>
      <sz val="12"/>
      <color rgb="FF0592CB"/>
      <name val="Nunito Sans Black"/>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7F1F9"/>
        <bgColor indexed="64"/>
      </patternFill>
    </fill>
    <fill>
      <patternFill patternType="solid">
        <fgColor rgb="FFFFE575"/>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B8D637"/>
        <bgColor indexed="64"/>
      </patternFill>
    </fill>
    <fill>
      <patternFill patternType="solid">
        <fgColor rgb="FFD9D9D9"/>
        <bgColor rgb="FFCCFFFF"/>
      </patternFill>
    </fill>
    <fill>
      <patternFill patternType="solid">
        <fgColor rgb="FFFFE69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s>
  <cellStyleXfs count="3">
    <xf numFmtId="0" fontId="0" fillId="0" borderId="0"/>
    <xf numFmtId="0" fontId="2" fillId="0" borderId="0"/>
    <xf numFmtId="0" fontId="4" fillId="0" borderId="0"/>
  </cellStyleXfs>
  <cellXfs count="137">
    <xf numFmtId="0" fontId="0" fillId="0" borderId="0" xfId="0"/>
    <xf numFmtId="0" fontId="5" fillId="0" borderId="0" xfId="1" applyFont="1" applyProtection="1">
      <protection hidden="1"/>
    </xf>
    <xf numFmtId="0" fontId="3" fillId="0" borderId="0" xfId="1" applyFont="1" applyProtection="1">
      <protection hidden="1"/>
    </xf>
    <xf numFmtId="0" fontId="3" fillId="0" borderId="0" xfId="1" applyFont="1" applyAlignment="1" applyProtection="1">
      <alignment horizontal="center"/>
      <protection hidden="1"/>
    </xf>
    <xf numFmtId="0" fontId="3" fillId="0" borderId="0" xfId="1" applyFont="1" applyAlignment="1" applyProtection="1">
      <alignment vertical="center"/>
      <protection hidden="1"/>
    </xf>
    <xf numFmtId="0" fontId="5" fillId="0" borderId="0" xfId="1" applyFont="1" applyAlignment="1" applyProtection="1">
      <alignment vertical="center"/>
      <protection hidden="1"/>
    </xf>
    <xf numFmtId="0" fontId="3" fillId="0" borderId="0" xfId="1" applyFont="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49" fontId="3" fillId="0" borderId="0" xfId="0" applyNumberFormat="1" applyFont="1" applyAlignment="1" applyProtection="1">
      <alignment vertical="center" wrapText="1"/>
      <protection hidden="1"/>
    </xf>
    <xf numFmtId="49" fontId="3" fillId="0" borderId="0" xfId="0" quotePrefix="1" applyNumberFormat="1" applyFont="1" applyAlignment="1" applyProtection="1">
      <alignment horizontal="left" vertical="center" wrapText="1"/>
      <protection hidden="1"/>
    </xf>
    <xf numFmtId="49" fontId="3" fillId="0" borderId="0" xfId="0" applyNumberFormat="1" applyFont="1" applyAlignment="1" applyProtection="1">
      <alignment horizontal="left" vertical="center" indent="1"/>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4" fontId="8" fillId="0" borderId="0" xfId="0" applyNumberFormat="1" applyFont="1" applyAlignment="1" applyProtection="1">
      <alignment horizontal="right" vertical="center" indent="1"/>
      <protection hidden="1"/>
    </xf>
    <xf numFmtId="4" fontId="9" fillId="0" borderId="0" xfId="0" applyNumberFormat="1" applyFont="1" applyAlignment="1" applyProtection="1">
      <alignment horizontal="right" vertical="center" indent="1"/>
      <protection hidden="1"/>
    </xf>
    <xf numFmtId="0" fontId="9"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4" fontId="8" fillId="0" borderId="0" xfId="0" applyNumberFormat="1" applyFont="1" applyAlignment="1" applyProtection="1">
      <alignment horizontal="center" vertical="center"/>
      <protection hidden="1"/>
    </xf>
    <xf numFmtId="0" fontId="9" fillId="0" borderId="0" xfId="0" applyFont="1" applyAlignment="1" applyProtection="1">
      <alignment vertical="center"/>
      <protection hidden="1"/>
    </xf>
    <xf numFmtId="0" fontId="11" fillId="0" borderId="0" xfId="0" applyFont="1" applyAlignment="1" applyProtection="1">
      <alignment vertical="center"/>
      <protection hidden="1"/>
    </xf>
    <xf numFmtId="4" fontId="11" fillId="0" borderId="0" xfId="0" applyNumberFormat="1" applyFont="1" applyAlignment="1" applyProtection="1">
      <alignment vertical="center"/>
      <protection hidden="1"/>
    </xf>
    <xf numFmtId="0" fontId="0" fillId="0" borderId="0" xfId="0" applyProtection="1">
      <protection hidden="1"/>
    </xf>
    <xf numFmtId="0" fontId="0" fillId="0" borderId="0" xfId="0" applyAlignment="1" applyProtection="1">
      <alignment horizontal="center"/>
      <protection hidden="1"/>
    </xf>
    <xf numFmtId="0" fontId="3" fillId="0" borderId="1" xfId="0" applyFont="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0" fontId="0" fillId="0" borderId="1" xfId="0" applyBorder="1" applyProtection="1">
      <protection hidden="1"/>
    </xf>
    <xf numFmtId="0" fontId="0" fillId="0" borderId="1" xfId="0" applyBorder="1" applyAlignment="1" applyProtection="1">
      <alignment horizontal="center"/>
      <protection hidden="1"/>
    </xf>
    <xf numFmtId="0" fontId="3" fillId="0" borderId="1"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5" fontId="3" fillId="2" borderId="1" xfId="0" applyNumberFormat="1" applyFont="1" applyFill="1" applyBorder="1" applyAlignment="1" applyProtection="1">
      <alignment horizontal="center" vertical="center"/>
      <protection hidden="1"/>
    </xf>
    <xf numFmtId="0" fontId="3" fillId="2" borderId="3" xfId="0" applyFont="1" applyFill="1" applyBorder="1" applyAlignment="1" applyProtection="1">
      <alignment vertical="center"/>
      <protection hidden="1"/>
    </xf>
    <xf numFmtId="0" fontId="3" fillId="2" borderId="1" xfId="0" applyFont="1" applyFill="1" applyBorder="1" applyAlignment="1" applyProtection="1">
      <alignment horizontal="left" vertical="center"/>
      <protection hidden="1"/>
    </xf>
    <xf numFmtId="14" fontId="3" fillId="2" borderId="1" xfId="0" applyNumberFormat="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3" fillId="5" borderId="1"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0" fillId="4" borderId="5"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0" fillId="0" borderId="3" xfId="0" applyBorder="1" applyProtection="1">
      <protection hidden="1"/>
    </xf>
    <xf numFmtId="0" fontId="0" fillId="4" borderId="8" xfId="0" applyFill="1" applyBorder="1" applyProtection="1">
      <protection hidden="1"/>
    </xf>
    <xf numFmtId="0" fontId="0" fillId="4" borderId="1" xfId="0" applyFill="1" applyBorder="1" applyProtection="1">
      <protection hidden="1"/>
    </xf>
    <xf numFmtId="0" fontId="0" fillId="4" borderId="9" xfId="0" applyFill="1" applyBorder="1" applyProtection="1">
      <protection hidden="1"/>
    </xf>
    <xf numFmtId="0" fontId="3" fillId="0" borderId="0" xfId="0" applyFont="1" applyAlignment="1" applyProtection="1">
      <alignment horizontal="left" vertical="center"/>
      <protection hidden="1"/>
    </xf>
    <xf numFmtId="166" fontId="3" fillId="0" borderId="1" xfId="0" applyNumberFormat="1" applyFont="1" applyBorder="1" applyAlignment="1" applyProtection="1">
      <alignment vertical="center"/>
      <protection hidden="1"/>
    </xf>
    <xf numFmtId="0" fontId="0" fillId="4" borderId="10" xfId="0" applyFill="1" applyBorder="1" applyProtection="1">
      <protection hidden="1"/>
    </xf>
    <xf numFmtId="0" fontId="0" fillId="4" borderId="11" xfId="0" applyFill="1" applyBorder="1" applyProtection="1">
      <protection hidden="1"/>
    </xf>
    <xf numFmtId="0" fontId="0" fillId="4" borderId="12" xfId="0" applyFill="1" applyBorder="1" applyProtection="1">
      <protection hidden="1"/>
    </xf>
    <xf numFmtId="0" fontId="0" fillId="0" borderId="4" xfId="0" applyBorder="1" applyProtection="1">
      <protection hidden="1"/>
    </xf>
    <xf numFmtId="0" fontId="3" fillId="2" borderId="1" xfId="0" applyFont="1" applyFill="1" applyBorder="1" applyAlignment="1">
      <alignment horizontal="left" vertical="center"/>
    </xf>
    <xf numFmtId="0" fontId="3" fillId="0" borderId="1" xfId="1" applyFont="1" applyBorder="1" applyAlignment="1" applyProtection="1">
      <alignment horizontal="center"/>
      <protection locked="0" hidden="1"/>
    </xf>
    <xf numFmtId="164" fontId="3" fillId="8" borderId="1" xfId="1" applyNumberFormat="1" applyFont="1" applyFill="1" applyBorder="1" applyAlignment="1" applyProtection="1">
      <alignment horizontal="left" vertical="center"/>
      <protection locked="0"/>
    </xf>
    <xf numFmtId="0" fontId="3" fillId="0" borderId="0" xfId="1" applyFont="1" applyAlignment="1" applyProtection="1">
      <alignment horizontal="left" vertical="center"/>
      <protection hidden="1"/>
    </xf>
    <xf numFmtId="165" fontId="3" fillId="0" borderId="0" xfId="1" applyNumberFormat="1" applyFont="1" applyAlignment="1" applyProtection="1">
      <alignment horizontal="left" vertical="center"/>
      <protection hidden="1"/>
    </xf>
    <xf numFmtId="0" fontId="14" fillId="7" borderId="36" xfId="0" applyFont="1" applyFill="1" applyBorder="1" applyAlignment="1">
      <alignment horizontal="left" vertical="center"/>
    </xf>
    <xf numFmtId="0" fontId="3" fillId="0" borderId="0" xfId="2" applyFont="1" applyAlignment="1" applyProtection="1">
      <alignment vertical="center"/>
      <protection hidden="1"/>
    </xf>
    <xf numFmtId="166" fontId="3" fillId="2" borderId="1" xfId="2" applyNumberFormat="1" applyFont="1" applyFill="1" applyBorder="1" applyAlignment="1" applyProtection="1">
      <alignment horizontal="center" vertical="center"/>
      <protection locked="0"/>
    </xf>
    <xf numFmtId="0" fontId="3" fillId="0" borderId="0" xfId="1" applyFont="1" applyAlignment="1" applyProtection="1">
      <alignment vertical="center" wrapText="1"/>
      <protection hidden="1"/>
    </xf>
    <xf numFmtId="0" fontId="5" fillId="0" borderId="0" xfId="0" applyFont="1"/>
    <xf numFmtId="0" fontId="3" fillId="0" borderId="0" xfId="0" applyFont="1"/>
    <xf numFmtId="166" fontId="14" fillId="7" borderId="35" xfId="0" applyNumberFormat="1" applyFont="1" applyFill="1" applyBorder="1" applyAlignment="1">
      <alignment horizontal="center" vertical="center"/>
    </xf>
    <xf numFmtId="166" fontId="3" fillId="0" borderId="1" xfId="0" applyNumberFormat="1" applyFont="1" applyBorder="1" applyAlignment="1" applyProtection="1">
      <alignment horizontal="center" vertical="center"/>
      <protection hidden="1"/>
    </xf>
    <xf numFmtId="0" fontId="15" fillId="0" borderId="0" xfId="0" applyFont="1" applyAlignment="1" applyProtection="1">
      <alignment horizontal="righ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9" borderId="1" xfId="0" applyFont="1" applyFill="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4" fontId="10" fillId="9" borderId="1" xfId="0" applyNumberFormat="1" applyFont="1" applyFill="1" applyBorder="1" applyAlignment="1" applyProtection="1">
      <alignment horizontal="center" vertical="center"/>
      <protection hidden="1"/>
    </xf>
    <xf numFmtId="0" fontId="8" fillId="9" borderId="1" xfId="0" applyFont="1" applyFill="1" applyBorder="1" applyAlignment="1" applyProtection="1">
      <alignment horizontal="center" vertical="center"/>
      <protection hidden="1"/>
    </xf>
    <xf numFmtId="4" fontId="8" fillId="0" borderId="0" xfId="0" applyNumberFormat="1" applyFont="1" applyAlignment="1" applyProtection="1">
      <alignment horizontal="right" vertical="center"/>
      <protection hidden="1"/>
    </xf>
    <xf numFmtId="4" fontId="9" fillId="0" borderId="0" xfId="0" applyNumberFormat="1" applyFont="1" applyAlignment="1" applyProtection="1">
      <alignment horizontal="right" vertical="center"/>
      <protection hidden="1"/>
    </xf>
    <xf numFmtId="4" fontId="14" fillId="3" borderId="40" xfId="0" applyNumberFormat="1" applyFont="1" applyFill="1" applyBorder="1" applyAlignment="1" applyProtection="1">
      <alignment horizontal="center" vertical="center" wrapText="1"/>
      <protection hidden="1"/>
    </xf>
    <xf numFmtId="4" fontId="16" fillId="3" borderId="40" xfId="0" applyNumberFormat="1" applyFont="1" applyFill="1" applyBorder="1" applyAlignment="1" applyProtection="1">
      <alignment vertical="center"/>
      <protection hidden="1"/>
    </xf>
    <xf numFmtId="0" fontId="8" fillId="0" borderId="0" xfId="0" applyFont="1" applyAlignment="1" applyProtection="1">
      <alignment horizontal="left" vertical="center" indent="1"/>
      <protection hidden="1"/>
    </xf>
    <xf numFmtId="0" fontId="11" fillId="0" borderId="0" xfId="0" applyFont="1" applyAlignment="1" applyProtection="1">
      <alignment horizontal="left" vertical="center" indent="1"/>
      <protection hidden="1"/>
    </xf>
    <xf numFmtId="0" fontId="17" fillId="10" borderId="40" xfId="0" applyFont="1" applyFill="1" applyBorder="1" applyAlignment="1" applyProtection="1">
      <alignment horizontal="center" vertical="center" wrapText="1"/>
      <protection hidden="1"/>
    </xf>
    <xf numFmtId="49" fontId="3" fillId="0" borderId="0" xfId="0" quotePrefix="1" applyNumberFormat="1" applyFont="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14" fillId="7" borderId="35" xfId="0" applyNumberFormat="1" applyFont="1" applyFill="1" applyBorder="1" applyAlignment="1" applyProtection="1">
      <alignment horizontal="center" vertical="center"/>
      <protection hidden="1"/>
    </xf>
    <xf numFmtId="49" fontId="3" fillId="0" borderId="0" xfId="0" applyNumberFormat="1" applyFont="1" applyAlignment="1" applyProtection="1">
      <alignment horizontal="justify" vertical="center"/>
      <protection hidden="1"/>
    </xf>
    <xf numFmtId="49" fontId="3" fillId="0" borderId="0" xfId="0" applyNumberFormat="1" applyFont="1" applyAlignment="1" applyProtection="1">
      <alignment horizontal="left" vertical="center" wrapText="1" indent="1"/>
      <protection hidden="1"/>
    </xf>
    <xf numFmtId="166" fontId="3" fillId="6" borderId="1" xfId="0" applyNumberFormat="1"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indent="1"/>
      <protection locked="0"/>
    </xf>
    <xf numFmtId="4" fontId="8" fillId="2" borderId="1" xfId="0" applyNumberFormat="1" applyFont="1" applyFill="1" applyBorder="1" applyAlignment="1" applyProtection="1">
      <alignment horizontal="right" vertical="center" indent="1"/>
      <protection locked="0"/>
    </xf>
    <xf numFmtId="0" fontId="5" fillId="11" borderId="1" xfId="0" applyFont="1" applyFill="1" applyBorder="1" applyAlignment="1" applyProtection="1">
      <alignment horizontal="center" vertical="center"/>
      <protection hidden="1"/>
    </xf>
    <xf numFmtId="0" fontId="7" fillId="11" borderId="19" xfId="0" applyFont="1" applyFill="1" applyBorder="1" applyAlignment="1" applyProtection="1">
      <alignment horizontal="center" vertical="center"/>
      <protection hidden="1"/>
    </xf>
    <xf numFmtId="0" fontId="7" fillId="11" borderId="20" xfId="0" applyFont="1" applyFill="1" applyBorder="1" applyAlignment="1" applyProtection="1">
      <alignment horizontal="center" vertical="center"/>
      <protection hidden="1"/>
    </xf>
    <xf numFmtId="0" fontId="7" fillId="11" borderId="21" xfId="0" applyFont="1" applyFill="1" applyBorder="1" applyAlignment="1" applyProtection="1">
      <alignment horizontal="center" vertical="center"/>
      <protection hidden="1"/>
    </xf>
    <xf numFmtId="0" fontId="14" fillId="7" borderId="35" xfId="1" applyFont="1" applyFill="1" applyBorder="1" applyAlignment="1">
      <alignment horizontal="left" vertical="center" indent="1"/>
    </xf>
    <xf numFmtId="165" fontId="14" fillId="7" borderId="35" xfId="1" applyNumberFormat="1" applyFont="1" applyFill="1" applyBorder="1" applyAlignment="1">
      <alignment horizontal="left" vertical="center" indent="1"/>
    </xf>
    <xf numFmtId="165" fontId="14" fillId="7" borderId="35" xfId="1" applyNumberFormat="1" applyFont="1" applyFill="1" applyBorder="1" applyAlignment="1" applyProtection="1">
      <alignment horizontal="left" vertical="center" indent="1"/>
      <protection locked="0"/>
    </xf>
    <xf numFmtId="166" fontId="14" fillId="2" borderId="1" xfId="2" applyNumberFormat="1" applyFont="1" applyFill="1" applyBorder="1" applyAlignment="1" applyProtection="1">
      <alignment horizontal="center" vertical="center"/>
      <protection locked="0"/>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13" fillId="3" borderId="29"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33" xfId="1" applyFont="1" applyFill="1" applyBorder="1" applyAlignment="1">
      <alignment horizontal="center"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4" xfId="1" applyFont="1" applyFill="1" applyBorder="1" applyAlignment="1">
      <alignment horizontal="center" vertical="center" wrapText="1"/>
    </xf>
    <xf numFmtId="0" fontId="5" fillId="0" borderId="0" xfId="1" applyFont="1" applyAlignment="1" applyProtection="1">
      <alignment horizontal="center" vertical="center" wrapText="1"/>
      <protection hidden="1"/>
    </xf>
    <xf numFmtId="165" fontId="14" fillId="7" borderId="37" xfId="1" applyNumberFormat="1" applyFont="1" applyFill="1" applyBorder="1" applyAlignment="1" applyProtection="1">
      <alignment horizontal="center" vertical="center" wrapText="1"/>
      <protection hidden="1"/>
    </xf>
    <xf numFmtId="165" fontId="14" fillId="7" borderId="38" xfId="1" applyNumberFormat="1" applyFont="1" applyFill="1" applyBorder="1" applyAlignment="1" applyProtection="1">
      <alignment horizontal="center" vertical="center" wrapText="1"/>
      <protection hidden="1"/>
    </xf>
    <xf numFmtId="165" fontId="14" fillId="7" borderId="39" xfId="1" applyNumberFormat="1" applyFont="1" applyFill="1" applyBorder="1" applyAlignment="1" applyProtection="1">
      <alignment horizontal="center" vertical="center" wrapText="1"/>
      <protection hidden="1"/>
    </xf>
    <xf numFmtId="0" fontId="3" fillId="0" borderId="0" xfId="1" applyFont="1" applyAlignment="1" applyProtection="1">
      <alignment horizontal="left" vertical="center" wrapText="1"/>
      <protection hidden="1"/>
    </xf>
    <xf numFmtId="0" fontId="5" fillId="0" borderId="0" xfId="1" applyFont="1" applyAlignment="1" applyProtection="1">
      <alignment horizontal="left" vertical="center"/>
      <protection hidden="1"/>
    </xf>
    <xf numFmtId="14" fontId="3" fillId="8" borderId="13" xfId="1" applyNumberFormat="1" applyFont="1" applyFill="1" applyBorder="1" applyAlignment="1" applyProtection="1">
      <alignment horizontal="left" vertical="center" wrapText="1" indent="1"/>
      <protection locked="0"/>
    </xf>
    <xf numFmtId="0" fontId="3" fillId="8" borderId="14" xfId="1" applyFont="1" applyFill="1" applyBorder="1" applyAlignment="1" applyProtection="1">
      <alignment horizontal="left" vertical="center" wrapText="1" indent="1"/>
      <protection locked="0"/>
    </xf>
    <xf numFmtId="0" fontId="3" fillId="8" borderId="15" xfId="1" applyFont="1" applyFill="1" applyBorder="1" applyAlignment="1" applyProtection="1">
      <alignment horizontal="left" vertical="center" wrapText="1" indent="1"/>
      <protection locked="0"/>
    </xf>
    <xf numFmtId="0" fontId="3" fillId="8" borderId="16" xfId="1" applyFont="1" applyFill="1" applyBorder="1" applyAlignment="1" applyProtection="1">
      <alignment horizontal="left" vertical="center" wrapText="1" indent="1"/>
      <protection locked="0"/>
    </xf>
    <xf numFmtId="0" fontId="3" fillId="8" borderId="17" xfId="1" applyFont="1" applyFill="1" applyBorder="1" applyAlignment="1" applyProtection="1">
      <alignment horizontal="left" vertical="center" wrapText="1" indent="1"/>
      <protection locked="0"/>
    </xf>
    <xf numFmtId="0" fontId="3" fillId="8" borderId="18" xfId="1" applyFont="1" applyFill="1" applyBorder="1" applyAlignment="1" applyProtection="1">
      <alignment horizontal="left" vertical="center" wrapText="1" indent="1"/>
      <protection locked="0"/>
    </xf>
    <xf numFmtId="0" fontId="14" fillId="7" borderId="37" xfId="1" applyFont="1" applyFill="1" applyBorder="1" applyAlignment="1" applyProtection="1">
      <alignment horizontal="center" vertical="center" wrapText="1"/>
      <protection hidden="1"/>
    </xf>
    <xf numFmtId="0" fontId="14" fillId="7" borderId="38" xfId="1" applyFont="1" applyFill="1" applyBorder="1" applyAlignment="1" applyProtection="1">
      <alignment horizontal="center" vertical="center" wrapText="1"/>
      <protection hidden="1"/>
    </xf>
    <xf numFmtId="0" fontId="14" fillId="7" borderId="39" xfId="1" applyFont="1" applyFill="1" applyBorder="1" applyAlignment="1" applyProtection="1">
      <alignment horizontal="center" vertical="center" wrapText="1"/>
      <protection hidden="1"/>
    </xf>
    <xf numFmtId="4" fontId="14" fillId="3" borderId="40" xfId="0" applyNumberFormat="1" applyFont="1" applyFill="1" applyBorder="1" applyAlignment="1" applyProtection="1">
      <alignment horizontal="center" vertical="center" wrapText="1"/>
      <protection hidden="1"/>
    </xf>
    <xf numFmtId="0" fontId="16" fillId="3" borderId="41" xfId="0" applyFont="1" applyFill="1" applyBorder="1" applyAlignment="1" applyProtection="1">
      <alignment horizontal="center" vertical="center"/>
      <protection hidden="1"/>
    </xf>
    <xf numFmtId="0" fontId="16" fillId="3" borderId="42" xfId="0" applyFont="1" applyFill="1" applyBorder="1" applyAlignment="1" applyProtection="1">
      <alignment horizontal="center" vertical="center"/>
      <protection hidden="1"/>
    </xf>
    <xf numFmtId="0" fontId="7" fillId="11" borderId="24" xfId="0" applyFont="1" applyFill="1" applyBorder="1" applyAlignment="1" applyProtection="1">
      <alignment horizontal="center" vertical="center"/>
      <protection hidden="1"/>
    </xf>
    <xf numFmtId="0" fontId="7" fillId="11" borderId="26" xfId="0" applyFont="1" applyFill="1" applyBorder="1" applyAlignment="1" applyProtection="1">
      <alignment horizontal="center" vertical="center"/>
      <protection hidden="1"/>
    </xf>
    <xf numFmtId="0" fontId="14" fillId="7" borderId="43" xfId="0" applyFont="1" applyFill="1" applyBorder="1" applyAlignment="1" applyProtection="1">
      <alignment horizontal="center" vertical="center"/>
      <protection hidden="1"/>
    </xf>
    <xf numFmtId="0" fontId="14" fillId="7" borderId="44" xfId="0" applyFont="1" applyFill="1" applyBorder="1" applyAlignment="1" applyProtection="1">
      <alignment horizontal="center" vertical="center"/>
      <protection hidden="1"/>
    </xf>
    <xf numFmtId="0" fontId="14" fillId="7" borderId="4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7" fillId="11" borderId="22" xfId="0" applyFont="1" applyFill="1" applyBorder="1" applyAlignment="1" applyProtection="1">
      <alignment horizontal="center" vertical="center"/>
      <protection hidden="1"/>
    </xf>
  </cellXfs>
  <cellStyles count="3">
    <cellStyle name="Normal" xfId="0" builtinId="0"/>
    <cellStyle name="Normal 2" xfId="1" xr:uid="{2D81A82A-7595-44D1-87D2-3F59F67A6EF2}"/>
    <cellStyle name="Normal 3" xfId="2" xr:uid="{74E59A26-8976-4C12-B7D7-4B5088F091BB}"/>
  </cellStyles>
  <dxfs count="9">
    <dxf>
      <font>
        <b/>
        <i val="0"/>
      </font>
      <fill>
        <patternFill>
          <bgColor rgb="FFFFC000"/>
        </patternFill>
      </fill>
      <border>
        <left style="thin">
          <color auto="1"/>
        </left>
        <right style="thin">
          <color auto="1"/>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top style="thin">
          <color auto="1"/>
        </top>
        <bottom style="thin">
          <color auto="1"/>
        </bottom>
        <vertical/>
        <horizontal/>
      </border>
    </dxf>
    <dxf>
      <font>
        <b/>
        <i val="0"/>
      </font>
      <fill>
        <patternFill>
          <bgColor rgb="FFB8D637"/>
        </patternFill>
      </fill>
      <border>
        <left/>
        <right/>
        <top/>
        <bottom/>
        <vertical/>
        <horizontal/>
      </border>
    </dxf>
    <dxf>
      <font>
        <b/>
        <i val="0"/>
        <color auto="1"/>
      </font>
      <fill>
        <patternFill>
          <bgColor rgb="FFFFC000"/>
        </patternFill>
      </fill>
      <border>
        <left style="thin">
          <color auto="1"/>
        </left>
        <right style="thin">
          <color auto="1"/>
        </right>
        <top style="thin">
          <color auto="1"/>
        </top>
        <bottom style="thin">
          <color auto="1"/>
        </bottom>
      </border>
    </dxf>
    <dxf>
      <font>
        <b/>
        <i val="0"/>
        <color rgb="FFFF0000"/>
      </font>
      <fill>
        <patternFill>
          <bgColor rgb="FFFFE699"/>
        </patternFill>
      </fill>
    </dxf>
    <dxf>
      <font>
        <color theme="0"/>
      </font>
      <fill>
        <patternFill>
          <bgColor theme="0"/>
        </patternFill>
      </fill>
      <border>
        <left/>
        <right/>
        <top/>
        <bottom/>
        <vertical/>
        <horizontal/>
      </border>
    </dxf>
    <dxf>
      <fill>
        <patternFill>
          <bgColor rgb="FFF2F2F2"/>
        </patternFill>
      </fill>
      <border>
        <left style="thin">
          <color theme="0" tint="-0.14996795556505021"/>
        </left>
        <right style="thin">
          <color theme="0" tint="-0.14996795556505021"/>
        </right>
        <top style="thin">
          <color theme="0" tint="-0.14996795556505021"/>
        </top>
        <bottom style="thin">
          <color theme="0" tint="-0.14996795556505021"/>
        </bottom>
      </border>
    </dxf>
    <dxf>
      <font>
        <b val="0"/>
        <i val="0"/>
        <color theme="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592CB"/>
      <color rgb="FFB8D637"/>
      <color rgb="FFF2F2F2"/>
      <color rgb="FFFFE699"/>
      <color rgb="FFDDE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BD94B3BC-E1DE-49F9-9FF8-0FC5C275D2E6}"/>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A3ADB027-B03E-4AF7-9437-BF1F0076B134}"/>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xdr:colOff>
      <xdr:row>2</xdr:row>
      <xdr:rowOff>104775</xdr:rowOff>
    </xdr:from>
    <xdr:to>
      <xdr:col>5</xdr:col>
      <xdr:colOff>380685</xdr:colOff>
      <xdr:row>7</xdr:row>
      <xdr:rowOff>4125</xdr:rowOff>
    </xdr:to>
    <xdr:pic>
      <xdr:nvPicPr>
        <xdr:cNvPr id="2" name="Imagen 1">
          <a:extLst>
            <a:ext uri="{FF2B5EF4-FFF2-40B4-BE49-F238E27FC236}">
              <a16:creationId xmlns:a16="http://schemas.microsoft.com/office/drawing/2014/main" id="{8A2E8EA8-6CB1-4E79-956F-B70C4146D6E9}"/>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9525</xdr:colOff>
      <xdr:row>1</xdr:row>
      <xdr:rowOff>9525</xdr:rowOff>
    </xdr:from>
    <xdr:to>
      <xdr:col>4</xdr:col>
      <xdr:colOff>1580835</xdr:colOff>
      <xdr:row>7</xdr:row>
      <xdr:rowOff>4125</xdr:rowOff>
    </xdr:to>
    <xdr:pic>
      <xdr:nvPicPr>
        <xdr:cNvPr id="2" name="Imagen 1">
          <a:extLst>
            <a:ext uri="{FF2B5EF4-FFF2-40B4-BE49-F238E27FC236}">
              <a16:creationId xmlns:a16="http://schemas.microsoft.com/office/drawing/2014/main" id="{7B2CE75D-ABD5-4ED3-B587-AF10B2DBFF2B}"/>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469F-8071-4C4E-BA1B-F253276684F2}">
  <sheetPr>
    <tabColor rgb="FFB8D637"/>
  </sheetPr>
  <dimension ref="B8:B28"/>
  <sheetViews>
    <sheetView showGridLines="0" tabSelected="1" zoomScaleNormal="100" workbookViewId="0">
      <selection activeCell="B9" sqref="B9"/>
    </sheetView>
  </sheetViews>
  <sheetFormatPr baseColWidth="10" defaultColWidth="9.140625" defaultRowHeight="15" x14ac:dyDescent="0.25"/>
  <cols>
    <col min="1" max="1" width="5.5703125" style="7" customWidth="1"/>
    <col min="2" max="2" width="85.5703125" style="7" customWidth="1"/>
    <col min="3" max="1001" width="10.5703125" style="7" customWidth="1"/>
    <col min="1002" max="16384" width="9.140625" style="7"/>
  </cols>
  <sheetData>
    <row r="8" spans="2:2" ht="15.75" thickBot="1" x14ac:dyDescent="0.3"/>
    <row r="9" spans="2:2" ht="39.75" thickBot="1" x14ac:dyDescent="0.3">
      <c r="B9" s="82" t="s">
        <v>8</v>
      </c>
    </row>
    <row r="10" spans="2:2" ht="9.9499999999999993" customHeight="1" x14ac:dyDescent="0.25"/>
    <row r="11" spans="2:2" ht="30" x14ac:dyDescent="0.25">
      <c r="B11" s="14" t="s">
        <v>83</v>
      </c>
    </row>
    <row r="12" spans="2:2" ht="9.9499999999999993" customHeight="1" x14ac:dyDescent="0.25">
      <c r="B12" s="14"/>
    </row>
    <row r="13" spans="2:2" ht="65.099999999999994" customHeight="1" x14ac:dyDescent="0.25">
      <c r="B13" s="83" t="s">
        <v>84</v>
      </c>
    </row>
    <row r="14" spans="2:2" ht="9.9499999999999993" customHeight="1" x14ac:dyDescent="0.25">
      <c r="B14" s="84"/>
    </row>
    <row r="15" spans="2:2" ht="30" customHeight="1" x14ac:dyDescent="0.25">
      <c r="B15" s="83" t="s">
        <v>73</v>
      </c>
    </row>
    <row r="16" spans="2:2" ht="9.9499999999999993" customHeight="1" thickBot="1" x14ac:dyDescent="0.3">
      <c r="B16" s="83"/>
    </row>
    <row r="17" spans="2:2" ht="15" customHeight="1" thickBot="1" x14ac:dyDescent="0.3">
      <c r="B17" s="85" t="s">
        <v>81</v>
      </c>
    </row>
    <row r="18" spans="2:2" ht="9.9499999999999993" customHeight="1" x14ac:dyDescent="0.25"/>
    <row r="19" spans="2:2" ht="15" customHeight="1" x14ac:dyDescent="0.25">
      <c r="B19" s="86" t="s">
        <v>74</v>
      </c>
    </row>
    <row r="20" spans="2:2" ht="15" customHeight="1" x14ac:dyDescent="0.25">
      <c r="B20" s="16" t="s">
        <v>75</v>
      </c>
    </row>
    <row r="21" spans="2:2" ht="15" customHeight="1" x14ac:dyDescent="0.25">
      <c r="B21" s="16" t="s">
        <v>76</v>
      </c>
    </row>
    <row r="22" spans="2:2" ht="15" customHeight="1" x14ac:dyDescent="0.25">
      <c r="B22" s="16" t="s">
        <v>77</v>
      </c>
    </row>
    <row r="23" spans="2:2" ht="15" customHeight="1" x14ac:dyDescent="0.25">
      <c r="B23" s="87" t="s">
        <v>78</v>
      </c>
    </row>
    <row r="24" spans="2:2" x14ac:dyDescent="0.25">
      <c r="B24" s="87" t="s">
        <v>79</v>
      </c>
    </row>
    <row r="25" spans="2:2" ht="15" customHeight="1" thickBot="1" x14ac:dyDescent="0.3">
      <c r="B25" s="14"/>
    </row>
    <row r="26" spans="2:2" ht="15" customHeight="1" thickBot="1" x14ac:dyDescent="0.3">
      <c r="B26" s="85" t="s">
        <v>80</v>
      </c>
    </row>
    <row r="27" spans="2:2" ht="9.9499999999999993" customHeight="1" x14ac:dyDescent="0.25"/>
    <row r="28" spans="2:2" ht="50.1" customHeight="1" x14ac:dyDescent="0.25">
      <c r="B28" s="15" t="s">
        <v>82</v>
      </c>
    </row>
  </sheetData>
  <sheetProtection algorithmName="SHA-512" hashValue="o/JVgNJHag/OrhFAwJhnHjpo6uCwZEQ3Z6K5VGYD4E9IJPg+UDEUWmSxDRGLE4rxEoEizZ7/AohiV8jg6HMBHQ==" saltValue="TXOZfwfpZOLvHNF9M9aTtg==" spinCount="100000" sheet="1" objects="1" scenarios="1"/>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Sans,Normal"&amp;8MOD61&amp;C&amp;"Nunito Sans,Normal"&amp;8&amp;A&amp;R&amp;"Nunito Sans,Normal"&amp;8&amp;P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019F9-B7A0-4EB3-8334-1B4E59AC96CB}">
  <sheetPr>
    <tabColor rgb="FF0592CB"/>
  </sheetPr>
  <dimension ref="B8:I36"/>
  <sheetViews>
    <sheetView showGridLines="0" zoomScaleNormal="100" workbookViewId="0">
      <selection activeCell="C17" sqref="C17"/>
    </sheetView>
  </sheetViews>
  <sheetFormatPr baseColWidth="10" defaultColWidth="11.42578125" defaultRowHeight="15" customHeight="1" x14ac:dyDescent="0.25"/>
  <cols>
    <col min="1" max="1" width="5.7109375" style="4" customWidth="1"/>
    <col min="2" max="2" width="17" style="4" customWidth="1"/>
    <col min="3" max="3" width="15.7109375" style="4" customWidth="1"/>
    <col min="4" max="4" width="6.7109375" style="4" customWidth="1"/>
    <col min="5" max="8" width="10.7109375" style="4" customWidth="1"/>
    <col min="9" max="9" width="35.7109375" style="4" customWidth="1"/>
    <col min="10" max="16384" width="11.42578125" style="4"/>
  </cols>
  <sheetData>
    <row r="8" spans="2:9" ht="15" customHeight="1" thickBot="1" x14ac:dyDescent="0.3"/>
    <row r="9" spans="2:9" ht="15" customHeight="1" x14ac:dyDescent="0.25">
      <c r="B9" s="100" t="str">
        <f>IFERROR(VLOOKUP(AUXILIAR!$B$7,AUXILIAR!$D$7:$F$81,3,FALSE),"")</f>
        <v>PROGRAMA DE AYUDAS DIRIGIDAS A LOS CCTT DE LA REGIÓN DE MURCIA DESTINADAS A LA REALIZACIÓN DE ACTIVIDADES DE I+D DE CARÁCTER NO ECONÓMICO.</v>
      </c>
      <c r="C9" s="101"/>
      <c r="D9" s="101"/>
      <c r="E9" s="101"/>
      <c r="F9" s="101"/>
      <c r="G9" s="101"/>
      <c r="H9" s="101"/>
      <c r="I9" s="102"/>
    </row>
    <row r="10" spans="2:9" ht="15" customHeight="1" x14ac:dyDescent="0.25">
      <c r="B10" s="103"/>
      <c r="C10" s="104"/>
      <c r="D10" s="104"/>
      <c r="E10" s="104"/>
      <c r="F10" s="104"/>
      <c r="G10" s="104"/>
      <c r="H10" s="104"/>
      <c r="I10" s="105"/>
    </row>
    <row r="11" spans="2:9" ht="15" customHeight="1" thickBot="1" x14ac:dyDescent="0.3">
      <c r="B11" s="106"/>
      <c r="C11" s="107"/>
      <c r="D11" s="107"/>
      <c r="E11" s="107"/>
      <c r="F11" s="107"/>
      <c r="G11" s="107"/>
      <c r="H11" s="107"/>
      <c r="I11" s="108"/>
    </row>
    <row r="12" spans="2:9" ht="15" customHeight="1" thickBot="1" x14ac:dyDescent="0.3"/>
    <row r="13" spans="2:9" ht="20.100000000000001" customHeight="1" thickBot="1" x14ac:dyDescent="0.3">
      <c r="B13" s="5" t="s">
        <v>10</v>
      </c>
      <c r="C13" s="96">
        <f>AUXILIAR!$P$9</f>
        <v>2024</v>
      </c>
      <c r="D13" s="59"/>
      <c r="F13" s="109" t="s">
        <v>11</v>
      </c>
      <c r="G13" s="109"/>
      <c r="H13" s="109"/>
      <c r="I13" s="121" t="str">
        <f>IFERROR(IF(AND(AUXILIAR!$P$5=0,AUXILIAR!$P$6=0,AUXILIAR!$P$7=0),"",IF(AND(AUXILIAR!$P$6=0,AUXILIAR!$P$7=0),VLOOKUP(AUXILIAR!$B$7,AUXILIAR!$D$7:$I$81,4,FALSE),IF(AND(AUXILIAR!$P$6&lt;&gt;0,AUXILIAR!$P$7=0),CONCATENATE(VLOOKUP(AUXILIAR!$B$7,AUXILIAR!$D$7:$I$81,4,FALSE),"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4" spans="2:9" ht="15" customHeight="1" thickBot="1" x14ac:dyDescent="0.3">
      <c r="B14" s="5"/>
      <c r="F14" s="109"/>
      <c r="G14" s="109"/>
      <c r="H14" s="109"/>
      <c r="I14" s="122"/>
    </row>
    <row r="15" spans="2:9" ht="20.100000000000001" customHeight="1" thickBot="1" x14ac:dyDescent="0.3">
      <c r="B15" s="5" t="s">
        <v>12</v>
      </c>
      <c r="C15" s="97">
        <f>VLOOKUP(AUXILIAR!$B$7,AUXILIAR!$D$7:$F$81,2,FALSE)</f>
        <v>8</v>
      </c>
      <c r="D15" s="60"/>
      <c r="F15" s="109"/>
      <c r="G15" s="109"/>
      <c r="H15" s="109"/>
      <c r="I15" s="123"/>
    </row>
    <row r="16" spans="2:9" ht="15" customHeight="1" thickBot="1" x14ac:dyDescent="0.3">
      <c r="B16" s="5"/>
    </row>
    <row r="17" spans="2:9" ht="20.100000000000001" customHeight="1" thickBot="1" x14ac:dyDescent="0.3">
      <c r="B17" s="5" t="s">
        <v>13</v>
      </c>
      <c r="C17" s="98"/>
      <c r="D17" s="59"/>
      <c r="E17" s="59"/>
      <c r="F17" s="109" t="str">
        <f>CONCATENATE("BORM EXTRACTO","
 ","CONVOCATORIA","
 ","(Y MODIFICACIONES):")</f>
        <v>BORM EXTRACTO
 CONVOCATORIA
 (Y MODIFICACIONES):</v>
      </c>
      <c r="G17" s="109"/>
      <c r="H17" s="109"/>
      <c r="I17" s="110" t="str">
        <f>IF(AUXILIAR!B7="X","",IF(AND(AUXILIAR!$P$11="",AUXILIAR!$P$12="",AUXILIAR!$P$13=""),"",IF(AND(AUXILIAR!$P$12="",AUXILIAR!$P$13=""),AUXILIAR!$P$11,IF(AND(AUXILIAR!$P$12&lt;&gt;"",AUXILIAR!$P$13=""),CONCATENATE(AUXILIAR!$P$11,"
",AUXILIAR!$P$12),CONCATENATE(AUXILIAR!$P$11,"
",AUXILIAR!$P$12,"
",AUXILIAR!$P$13)))))</f>
        <v>nº 143, de 21 de junio de 2024
nº 180, de 3 de agosto de 2024</v>
      </c>
    </row>
    <row r="18" spans="2:9" ht="15" customHeight="1" thickBot="1" x14ac:dyDescent="0.3">
      <c r="B18" s="5"/>
      <c r="F18" s="109"/>
      <c r="G18" s="109"/>
      <c r="H18" s="109"/>
      <c r="I18" s="111"/>
    </row>
    <row r="19" spans="2:9" ht="20.100000000000001" customHeight="1" thickBot="1" x14ac:dyDescent="0.3">
      <c r="B19" s="5" t="s">
        <v>15</v>
      </c>
      <c r="C19" s="61" t="str">
        <f>CONCATENATE(C13,".",TEXT(C15,"00"),".",C17,".")</f>
        <v>2024.08..</v>
      </c>
      <c r="D19" s="58"/>
      <c r="F19" s="109"/>
      <c r="G19" s="109"/>
      <c r="H19" s="109"/>
      <c r="I19" s="112"/>
    </row>
    <row r="21" spans="2:9" ht="20.100000000000001" customHeight="1" x14ac:dyDescent="0.25">
      <c r="B21" s="114" t="s">
        <v>9</v>
      </c>
      <c r="C21" s="115"/>
      <c r="D21" s="116"/>
      <c r="E21" s="116"/>
      <c r="F21" s="116"/>
      <c r="G21" s="116"/>
      <c r="H21" s="116"/>
      <c r="I21" s="117"/>
    </row>
    <row r="22" spans="2:9" ht="20.100000000000001" customHeight="1" x14ac:dyDescent="0.25">
      <c r="B22" s="114"/>
      <c r="C22" s="118"/>
      <c r="D22" s="119"/>
      <c r="E22" s="119"/>
      <c r="F22" s="119"/>
      <c r="G22" s="119"/>
      <c r="H22" s="119"/>
      <c r="I22" s="120"/>
    </row>
    <row r="23" spans="2:9" ht="15" customHeight="1" x14ac:dyDescent="0.25">
      <c r="B23" s="5"/>
    </row>
    <row r="24" spans="2:9" ht="20.100000000000001" customHeight="1" x14ac:dyDescent="0.25">
      <c r="B24" s="5"/>
      <c r="H24" s="6" t="s">
        <v>45</v>
      </c>
      <c r="I24" s="6" t="s">
        <v>46</v>
      </c>
    </row>
    <row r="25" spans="2:9" ht="20.100000000000001" customHeight="1" x14ac:dyDescent="0.3">
      <c r="B25" s="65" t="str">
        <f>IF(AUXILIAR!S6="SÍ","FECHA INICIO PLAZO DE EJECUCIÓN (dd/mm/aa):","(*) FECHA INICIO PLAZO DE EJECUCIÓN (dd/mm/aa):")</f>
        <v>(*) FECHA INICIO PLAZO DE EJECUCIÓN (dd/mm/aa):</v>
      </c>
      <c r="C25" s="62"/>
      <c r="D25" s="62"/>
      <c r="F25" s="99">
        <v>45658</v>
      </c>
      <c r="H25" s="88"/>
      <c r="I25" s="68">
        <f>IF(AND(F25="",H25=""),"",IF(AND(F25&lt;&gt;"",H25=""),F25,IF(AND(F25&lt;&gt;"",H25&lt;&gt;""),H25,H25)))</f>
        <v>45658</v>
      </c>
    </row>
    <row r="26" spans="2:9" ht="15" customHeight="1" x14ac:dyDescent="0.3">
      <c r="B26" s="66"/>
      <c r="C26" s="62"/>
      <c r="D26" s="62"/>
      <c r="F26" s="6"/>
      <c r="H26" s="6"/>
      <c r="I26" s="6"/>
    </row>
    <row r="27" spans="2:9" ht="20.100000000000001" customHeight="1" x14ac:dyDescent="0.3">
      <c r="B27" s="65" t="str">
        <f>IF(AUXILIAR!S6="SÍ","(*) FECHA FINAL PLAZO DE EJECUCIÓN (dd/mm/aa):","(**) FECHA FINAL PLAZO DE EJECUCIÓN (dd/mm/aa):")</f>
        <v>(**) FECHA FINAL PLAZO DE EJECUCIÓN (dd/mm/aa):</v>
      </c>
      <c r="C27" s="62"/>
      <c r="D27" s="62"/>
      <c r="F27" s="63"/>
      <c r="H27" s="88"/>
      <c r="I27" s="68" t="str">
        <f>IF(AND(F27="",H27=""),"",IF(AND(F27&lt;&gt;"",H27=""),F27,IF(AND(F27&lt;&gt;"",H27&lt;&gt;""),H27,H27)))</f>
        <v/>
      </c>
    </row>
    <row r="28" spans="2:9" ht="15" customHeight="1" thickBot="1" x14ac:dyDescent="0.35">
      <c r="B28" s="66"/>
      <c r="C28" s="62"/>
      <c r="D28" s="62"/>
      <c r="F28" s="6"/>
      <c r="H28" s="6"/>
      <c r="I28" s="6"/>
    </row>
    <row r="29" spans="2:9" ht="20.100000000000001" customHeight="1" thickBot="1" x14ac:dyDescent="0.35">
      <c r="B29" s="65" t="s">
        <v>16</v>
      </c>
      <c r="C29" s="62"/>
      <c r="D29" s="62"/>
      <c r="F29" s="67" t="str">
        <f>IF(F27="","",AUXILIAR!S18)</f>
        <v/>
      </c>
      <c r="H29" s="88" t="s">
        <v>47</v>
      </c>
      <c r="I29" s="68" t="str">
        <f>IF(AND(F29="",H29=""),"",IF(AND(F29&lt;&gt;"",H29=""),F29,IF(AND(F29&lt;&gt;"",H29&lt;&gt;""),H29,H29)))</f>
        <v/>
      </c>
    </row>
    <row r="32" spans="2:9" ht="75" customHeight="1" x14ac:dyDescent="0.25">
      <c r="B32" s="113"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2" s="113"/>
      <c r="D32" s="113"/>
      <c r="E32" s="113"/>
      <c r="F32" s="113"/>
      <c r="G32" s="113"/>
      <c r="H32" s="113"/>
      <c r="I32" s="113"/>
    </row>
    <row r="33" spans="2:9" ht="15" customHeight="1" x14ac:dyDescent="0.25">
      <c r="B33" s="64"/>
      <c r="C33" s="64"/>
      <c r="D33" s="64"/>
      <c r="E33" s="64"/>
      <c r="F33" s="64"/>
      <c r="G33" s="64"/>
      <c r="H33" s="64"/>
      <c r="I33" s="64"/>
    </row>
    <row r="34" spans="2:9" ht="15" customHeight="1" x14ac:dyDescent="0.25">
      <c r="B34" s="64"/>
      <c r="C34" s="64"/>
      <c r="D34" s="64"/>
      <c r="E34" s="64"/>
      <c r="F34" s="64"/>
      <c r="G34" s="64"/>
      <c r="H34" s="64"/>
      <c r="I34" s="64"/>
    </row>
    <row r="35" spans="2:9" ht="15" customHeight="1" x14ac:dyDescent="0.25">
      <c r="B35" s="64"/>
      <c r="C35" s="64"/>
      <c r="D35" s="64"/>
      <c r="E35" s="64"/>
      <c r="F35" s="64"/>
      <c r="G35" s="64"/>
      <c r="H35" s="64"/>
      <c r="I35" s="64"/>
    </row>
    <row r="36" spans="2:9" ht="15" customHeight="1" x14ac:dyDescent="0.25">
      <c r="B36" s="64"/>
      <c r="C36" s="64"/>
      <c r="D36" s="64"/>
      <c r="E36" s="64"/>
      <c r="F36" s="64"/>
      <c r="G36" s="64"/>
      <c r="H36" s="64"/>
      <c r="I36" s="64"/>
    </row>
  </sheetData>
  <sheetProtection algorithmName="SHA-512" hashValue="Il3/w8bmCbmKyuKxxn/w1+pWl5z689lCjt6nezcXlMvzo+Q7lokhljc5YivWTZQGVc8WEFyxnvH2XKiGz/o/wQ==" saltValue="2FDx/Qx+5IVPkDQc5gRuyQ==" spinCount="100000" sheet="1" objects="1" scenarios="1"/>
  <protectedRanges>
    <protectedRange algorithmName="SHA-512" hashValue="P7+Au9nHCBsa+TFrlKkW0oEYtR8MH5XcZXkDhlgm1BmRdvufVke8wA097T1WeUrSeFO4b4yML5nKqjNH5eKzOA==" saltValue="sMWXl+OXF1BiVYAmxuNerw==" spinCount="100000" sqref="H25 H27 H29" name="Rango1"/>
  </protectedRanges>
  <mergeCells count="8">
    <mergeCell ref="B9:I11"/>
    <mergeCell ref="F17:H19"/>
    <mergeCell ref="I17:I19"/>
    <mergeCell ref="B32:I32"/>
    <mergeCell ref="B21:B22"/>
    <mergeCell ref="C21:I22"/>
    <mergeCell ref="F13:H15"/>
    <mergeCell ref="I13:I15"/>
  </mergeCells>
  <conditionalFormatting sqref="H25:I25 H27:I27 H29:I29">
    <cfRule type="expression" dxfId="5" priority="5">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Sans,Normal"&amp;8MOD61&amp;C&amp;"Nunito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AD50945F-000F-4228-9F5D-105BA87778C8}">
            <xm:f>AUXILIAR!$J$6="NO"</xm:f>
            <x14:dxf>
              <font>
                <b val="0"/>
                <i val="0"/>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4" id="{6ED64540-7C79-4542-99FC-13001779030A}">
            <xm:f>AUXILIAR!$S$5="SÍ"</xm:f>
            <x14:dxf>
              <fill>
                <patternFill>
                  <bgColor rgb="FFF2F2F2"/>
                </patternFill>
              </fill>
              <border>
                <left style="thin">
                  <color theme="0" tint="-0.14996795556505021"/>
                </left>
                <right style="thin">
                  <color theme="0" tint="-0.14996795556505021"/>
                </right>
                <top style="thin">
                  <color theme="0" tint="-0.14996795556505021"/>
                </top>
                <bottom style="thin">
                  <color theme="0" tint="-0.14996795556505021"/>
                </bottom>
              </border>
            </x14:dxf>
          </x14:cfRule>
          <xm:sqref>F25</xm:sqref>
        </x14:conditionalFormatting>
        <x14:conditionalFormatting xmlns:xm="http://schemas.microsoft.com/office/excel/2006/main">
          <x14:cfRule type="expression" priority="3" id="{ADD8401F-D593-4FDF-A0EF-22E5D0F2F4D5}">
            <xm:f>OR(USUARIO!$C$2="",AUXILIAR!$W$6&lt;&gt;USUARIO!$C$2)</xm:f>
            <x14:dxf>
              <font>
                <color theme="0"/>
              </font>
              <fill>
                <patternFill>
                  <bgColor theme="0"/>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12972D-44C8-4D6F-8C08-9F6F7F76F7E9}">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D3FD-16D1-4C1F-8769-6379F25F5242}">
  <sheetPr>
    <tabColor rgb="FF0592CB"/>
  </sheetPr>
  <dimension ref="A1:J159"/>
  <sheetViews>
    <sheetView showGridLines="0" zoomScaleNormal="100" workbookViewId="0">
      <selection activeCell="E10" sqref="E10"/>
    </sheetView>
  </sheetViews>
  <sheetFormatPr baseColWidth="10" defaultColWidth="11.42578125" defaultRowHeight="15" x14ac:dyDescent="0.25"/>
  <cols>
    <col min="1" max="1" width="5.7109375" style="18" customWidth="1"/>
    <col min="2" max="3" width="15.7109375" style="17" hidden="1" customWidth="1"/>
    <col min="4" max="4" width="5.5703125" style="18" customWidth="1"/>
    <col min="5" max="5" width="12.42578125" style="17" customWidth="1"/>
    <col min="6" max="6" width="13.42578125" style="17" customWidth="1"/>
    <col min="7" max="7" width="60.7109375" style="18" customWidth="1"/>
    <col min="8" max="8" width="15.7109375" style="19" customWidth="1"/>
    <col min="9" max="9" width="5.7109375" style="18" customWidth="1"/>
    <col min="10" max="10" width="95.7109375" style="18" customWidth="1"/>
    <col min="11" max="16384" width="11.42578125" style="18"/>
  </cols>
  <sheetData>
    <row r="1" spans="1:10" x14ac:dyDescent="0.25">
      <c r="A1" s="17"/>
      <c r="E1" s="18"/>
      <c r="F1" s="18"/>
    </row>
    <row r="2" spans="1:10" ht="20.100000000000001" customHeight="1" x14ac:dyDescent="0.25">
      <c r="E2" s="18"/>
      <c r="F2" s="18"/>
      <c r="H2" s="20"/>
      <c r="I2" s="25"/>
    </row>
    <row r="3" spans="1:10" ht="20.100000000000001" customHeight="1" x14ac:dyDescent="0.25">
      <c r="E3" s="18"/>
      <c r="F3" s="18"/>
      <c r="G3" s="21"/>
    </row>
    <row r="4" spans="1:10" ht="20.100000000000001" customHeight="1" x14ac:dyDescent="0.25">
      <c r="E4" s="18"/>
      <c r="F4" s="18"/>
      <c r="G4" s="21"/>
      <c r="H4" s="20"/>
      <c r="I4" s="22"/>
    </row>
    <row r="5" spans="1:10" ht="20.100000000000001" customHeight="1" x14ac:dyDescent="0.25">
      <c r="E5" s="18"/>
      <c r="F5" s="18"/>
      <c r="H5" s="69" t="str">
        <f>CONCATENATE("Nº DE EXPEDIENTE: ",EXPEDIENTE!$C$19,TEXT(EXPEDIENTE!$D$19,"0000"))</f>
        <v>Nº DE EXPEDIENTE: 2024.08..0000</v>
      </c>
    </row>
    <row r="6" spans="1:10" ht="20.100000000000001" customHeight="1" x14ac:dyDescent="0.25">
      <c r="E6" s="18"/>
      <c r="F6" s="18"/>
      <c r="H6" s="20"/>
    </row>
    <row r="7" spans="1:10" ht="20.100000000000001" customHeight="1" x14ac:dyDescent="0.25">
      <c r="E7" s="18"/>
      <c r="F7" s="18"/>
    </row>
    <row r="8" spans="1:10" ht="20.100000000000001" customHeight="1" x14ac:dyDescent="0.25">
      <c r="E8" s="18"/>
      <c r="F8" s="18"/>
    </row>
    <row r="9" spans="1:10" s="70" customFormat="1" ht="20.100000000000001" customHeight="1" x14ac:dyDescent="0.25">
      <c r="B9" s="71"/>
      <c r="C9" s="71"/>
      <c r="D9" s="72" t="s">
        <v>2</v>
      </c>
      <c r="E9" s="73" t="s">
        <v>3</v>
      </c>
      <c r="F9" s="73" t="s">
        <v>4</v>
      </c>
      <c r="G9" s="73" t="s">
        <v>0</v>
      </c>
      <c r="H9" s="74" t="s">
        <v>1</v>
      </c>
      <c r="I9" s="26"/>
    </row>
    <row r="10" spans="1:10" ht="30" customHeight="1" x14ac:dyDescent="0.25">
      <c r="B10" s="17" t="str">
        <f>IF(AND(E10="",F10=""),"",CONCATENATE(E10,F10))</f>
        <v/>
      </c>
      <c r="C10" s="17" t="str">
        <f>IF(B10="","",COUNTIF($B$9:B10,B10))</f>
        <v/>
      </c>
      <c r="D10" s="75">
        <v>1</v>
      </c>
      <c r="E10" s="89"/>
      <c r="F10" s="89"/>
      <c r="G10" s="90"/>
      <c r="H10" s="91"/>
      <c r="J10" s="18" t="str">
        <f t="shared" ref="J10:J14" si="0">IF(OR(C10&lt;=1,C10=""),"",CONCATENATE("NOTA: PARA EL EJERCICIO ",E10," YA SE HA INCORPORADO UN IMPORTE PARA EL ACRÓNIMO ",F10))</f>
        <v/>
      </c>
    </row>
    <row r="11" spans="1:10" ht="30" customHeight="1" x14ac:dyDescent="0.25">
      <c r="B11" s="17" t="str">
        <f t="shared" ref="B11:B74" si="1">IF(AND(E11="",F11=""),"",CONCATENATE(E11,F11))</f>
        <v/>
      </c>
      <c r="C11" s="17" t="str">
        <f>IF(B11="","",COUNTIF($B$9:B11,B11))</f>
        <v/>
      </c>
      <c r="D11" s="75">
        <v>2</v>
      </c>
      <c r="E11" s="89"/>
      <c r="F11" s="89"/>
      <c r="G11" s="90"/>
      <c r="H11" s="91"/>
      <c r="J11" s="18" t="str">
        <f t="shared" si="0"/>
        <v/>
      </c>
    </row>
    <row r="12" spans="1:10" ht="30" customHeight="1" x14ac:dyDescent="0.25">
      <c r="B12" s="17" t="str">
        <f t="shared" si="1"/>
        <v/>
      </c>
      <c r="C12" s="17" t="str">
        <f>IF(B12="","",COUNTIF($B$9:B12,B12))</f>
        <v/>
      </c>
      <c r="D12" s="75">
        <v>3</v>
      </c>
      <c r="E12" s="89"/>
      <c r="F12" s="89"/>
      <c r="G12" s="90"/>
      <c r="H12" s="91"/>
      <c r="J12" s="18" t="str">
        <f t="shared" si="0"/>
        <v/>
      </c>
    </row>
    <row r="13" spans="1:10" ht="30" customHeight="1" x14ac:dyDescent="0.25">
      <c r="B13" s="17" t="str">
        <f t="shared" si="1"/>
        <v/>
      </c>
      <c r="C13" s="17" t="str">
        <f>IF(B13="","",COUNTIF($B$9:B13,B13))</f>
        <v/>
      </c>
      <c r="D13" s="75">
        <v>4</v>
      </c>
      <c r="E13" s="89"/>
      <c r="F13" s="89"/>
      <c r="G13" s="90"/>
      <c r="H13" s="91"/>
      <c r="J13" s="18" t="str">
        <f t="shared" si="0"/>
        <v/>
      </c>
    </row>
    <row r="14" spans="1:10" ht="30" customHeight="1" x14ac:dyDescent="0.25">
      <c r="B14" s="17" t="str">
        <f t="shared" si="1"/>
        <v/>
      </c>
      <c r="C14" s="17" t="str">
        <f>IF(B14="","",COUNTIF($B$9:B14,B14))</f>
        <v/>
      </c>
      <c r="D14" s="75">
        <v>5</v>
      </c>
      <c r="E14" s="89"/>
      <c r="F14" s="89"/>
      <c r="G14" s="90"/>
      <c r="H14" s="91"/>
      <c r="J14" s="18" t="str">
        <f t="shared" si="0"/>
        <v/>
      </c>
    </row>
    <row r="15" spans="1:10" ht="30" customHeight="1" x14ac:dyDescent="0.25">
      <c r="B15" s="17" t="str">
        <f t="shared" si="1"/>
        <v/>
      </c>
      <c r="C15" s="17" t="str">
        <f>IF(B15="","",COUNTIF($B$9:B15,B15))</f>
        <v/>
      </c>
      <c r="D15" s="75">
        <v>6</v>
      </c>
      <c r="E15" s="89"/>
      <c r="F15" s="89"/>
      <c r="G15" s="90"/>
      <c r="H15" s="91"/>
      <c r="J15" s="18" t="str">
        <f>IF(OR(C15&lt;=1,C15=""),"",CONCATENATE("NOTA: PARA EL EJERCICIO ",E15," YA SE HA INCORPORADO UN IMPORTE PARA EL ACRÓNIMO ",F15))</f>
        <v/>
      </c>
    </row>
    <row r="16" spans="1:10" ht="30" customHeight="1" x14ac:dyDescent="0.25">
      <c r="B16" s="17" t="str">
        <f t="shared" si="1"/>
        <v/>
      </c>
      <c r="C16" s="17" t="str">
        <f>IF(B16="","",COUNTIF($B$9:B16,B16))</f>
        <v/>
      </c>
      <c r="D16" s="75">
        <v>7</v>
      </c>
      <c r="E16" s="89"/>
      <c r="F16" s="89"/>
      <c r="G16" s="90"/>
      <c r="H16" s="91"/>
      <c r="J16" s="18" t="str">
        <f t="shared" ref="J16:J79" si="2">IF(OR(C16&lt;=1,C16=""),"",CONCATENATE("NOTA: PARA EL EJERCICIO ",E16," YA SE HA INCORPORADO UN IMPORTE PARA EL ACRÓNIMO ",F16))</f>
        <v/>
      </c>
    </row>
    <row r="17" spans="2:10" ht="30" customHeight="1" x14ac:dyDescent="0.25">
      <c r="B17" s="17" t="str">
        <f t="shared" si="1"/>
        <v/>
      </c>
      <c r="C17" s="17" t="str">
        <f>IF(B17="","",COUNTIF($B$9:B17,B17))</f>
        <v/>
      </c>
      <c r="D17" s="75">
        <v>8</v>
      </c>
      <c r="E17" s="89"/>
      <c r="F17" s="89"/>
      <c r="G17" s="90"/>
      <c r="H17" s="91"/>
      <c r="J17" s="18" t="str">
        <f t="shared" si="2"/>
        <v/>
      </c>
    </row>
    <row r="18" spans="2:10" ht="30" customHeight="1" x14ac:dyDescent="0.25">
      <c r="B18" s="17" t="str">
        <f t="shared" si="1"/>
        <v/>
      </c>
      <c r="C18" s="17" t="str">
        <f>IF(B18="","",COUNTIF($B$9:B18,B18))</f>
        <v/>
      </c>
      <c r="D18" s="75">
        <v>9</v>
      </c>
      <c r="E18" s="89"/>
      <c r="F18" s="89"/>
      <c r="G18" s="90"/>
      <c r="H18" s="91"/>
      <c r="J18" s="18" t="str">
        <f t="shared" si="2"/>
        <v/>
      </c>
    </row>
    <row r="19" spans="2:10" ht="30" customHeight="1" x14ac:dyDescent="0.25">
      <c r="B19" s="17" t="str">
        <f t="shared" si="1"/>
        <v/>
      </c>
      <c r="C19" s="17" t="str">
        <f>IF(B19="","",COUNTIF($B$9:B19,B19))</f>
        <v/>
      </c>
      <c r="D19" s="75">
        <v>10</v>
      </c>
      <c r="E19" s="89"/>
      <c r="F19" s="89"/>
      <c r="G19" s="90"/>
      <c r="H19" s="91"/>
      <c r="J19" s="18" t="str">
        <f t="shared" si="2"/>
        <v/>
      </c>
    </row>
    <row r="20" spans="2:10" ht="30" customHeight="1" x14ac:dyDescent="0.25">
      <c r="B20" s="17" t="str">
        <f t="shared" si="1"/>
        <v/>
      </c>
      <c r="C20" s="17" t="str">
        <f>IF(B20="","",COUNTIF($B$9:B20,B20))</f>
        <v/>
      </c>
      <c r="D20" s="75">
        <v>11</v>
      </c>
      <c r="E20" s="89"/>
      <c r="F20" s="89"/>
      <c r="G20" s="90"/>
      <c r="H20" s="91"/>
      <c r="J20" s="18" t="str">
        <f t="shared" si="2"/>
        <v/>
      </c>
    </row>
    <row r="21" spans="2:10" ht="30" customHeight="1" x14ac:dyDescent="0.25">
      <c r="B21" s="17" t="str">
        <f t="shared" si="1"/>
        <v/>
      </c>
      <c r="C21" s="17" t="str">
        <f>IF(B21="","",COUNTIF($B$9:B21,B21))</f>
        <v/>
      </c>
      <c r="D21" s="75">
        <v>12</v>
      </c>
      <c r="E21" s="89"/>
      <c r="F21" s="89"/>
      <c r="G21" s="90"/>
      <c r="H21" s="91"/>
      <c r="J21" s="18" t="str">
        <f t="shared" si="2"/>
        <v/>
      </c>
    </row>
    <row r="22" spans="2:10" ht="30" customHeight="1" x14ac:dyDescent="0.25">
      <c r="B22" s="17" t="str">
        <f t="shared" si="1"/>
        <v/>
      </c>
      <c r="C22" s="17" t="str">
        <f>IF(B22="","",COUNTIF($B$9:B22,B22))</f>
        <v/>
      </c>
      <c r="D22" s="75">
        <v>13</v>
      </c>
      <c r="E22" s="89"/>
      <c r="F22" s="89"/>
      <c r="G22" s="90"/>
      <c r="H22" s="91"/>
      <c r="J22" s="18" t="str">
        <f t="shared" si="2"/>
        <v/>
      </c>
    </row>
    <row r="23" spans="2:10" ht="30" customHeight="1" x14ac:dyDescent="0.25">
      <c r="B23" s="17" t="str">
        <f t="shared" si="1"/>
        <v/>
      </c>
      <c r="C23" s="17" t="str">
        <f>IF(B23="","",COUNTIF($B$9:B23,B23))</f>
        <v/>
      </c>
      <c r="D23" s="75">
        <v>14</v>
      </c>
      <c r="E23" s="89"/>
      <c r="F23" s="89"/>
      <c r="G23" s="90"/>
      <c r="H23" s="91"/>
      <c r="J23" s="18" t="str">
        <f t="shared" si="2"/>
        <v/>
      </c>
    </row>
    <row r="24" spans="2:10" ht="30" customHeight="1" x14ac:dyDescent="0.25">
      <c r="B24" s="17" t="str">
        <f t="shared" si="1"/>
        <v/>
      </c>
      <c r="C24" s="17" t="str">
        <f>IF(B24="","",COUNTIF($B$9:B24,B24))</f>
        <v/>
      </c>
      <c r="D24" s="75">
        <v>15</v>
      </c>
      <c r="E24" s="89"/>
      <c r="F24" s="89"/>
      <c r="G24" s="90"/>
      <c r="H24" s="91"/>
      <c r="J24" s="18" t="str">
        <f t="shared" si="2"/>
        <v/>
      </c>
    </row>
    <row r="25" spans="2:10" ht="30" customHeight="1" x14ac:dyDescent="0.25">
      <c r="B25" s="17" t="str">
        <f t="shared" si="1"/>
        <v/>
      </c>
      <c r="C25" s="17" t="str">
        <f>IF(B25="","",COUNTIF($B$9:B25,B25))</f>
        <v/>
      </c>
      <c r="D25" s="75">
        <v>16</v>
      </c>
      <c r="E25" s="89"/>
      <c r="F25" s="89"/>
      <c r="G25" s="90"/>
      <c r="H25" s="91"/>
      <c r="J25" s="18" t="str">
        <f t="shared" si="2"/>
        <v/>
      </c>
    </row>
    <row r="26" spans="2:10" ht="30" customHeight="1" x14ac:dyDescent="0.25">
      <c r="B26" s="17" t="str">
        <f t="shared" si="1"/>
        <v/>
      </c>
      <c r="C26" s="17" t="str">
        <f>IF(B26="","",COUNTIF($B$9:B26,B26))</f>
        <v/>
      </c>
      <c r="D26" s="75">
        <v>17</v>
      </c>
      <c r="E26" s="89"/>
      <c r="F26" s="89"/>
      <c r="G26" s="90"/>
      <c r="H26" s="91"/>
      <c r="J26" s="18" t="str">
        <f t="shared" si="2"/>
        <v/>
      </c>
    </row>
    <row r="27" spans="2:10" ht="30" customHeight="1" x14ac:dyDescent="0.25">
      <c r="B27" s="17" t="str">
        <f t="shared" si="1"/>
        <v/>
      </c>
      <c r="C27" s="17" t="str">
        <f>IF(B27="","",COUNTIF($B$9:B27,B27))</f>
        <v/>
      </c>
      <c r="D27" s="75">
        <v>18</v>
      </c>
      <c r="E27" s="89"/>
      <c r="F27" s="89"/>
      <c r="G27" s="90"/>
      <c r="H27" s="91"/>
      <c r="J27" s="18" t="str">
        <f t="shared" si="2"/>
        <v/>
      </c>
    </row>
    <row r="28" spans="2:10" ht="30" customHeight="1" x14ac:dyDescent="0.25">
      <c r="B28" s="17" t="str">
        <f t="shared" si="1"/>
        <v/>
      </c>
      <c r="C28" s="17" t="str">
        <f>IF(B28="","",COUNTIF($B$9:B28,B28))</f>
        <v/>
      </c>
      <c r="D28" s="75">
        <v>19</v>
      </c>
      <c r="E28" s="89"/>
      <c r="F28" s="89"/>
      <c r="G28" s="90"/>
      <c r="H28" s="91"/>
      <c r="J28" s="18" t="str">
        <f t="shared" si="2"/>
        <v/>
      </c>
    </row>
    <row r="29" spans="2:10" ht="30" customHeight="1" x14ac:dyDescent="0.25">
      <c r="B29" s="17" t="str">
        <f t="shared" si="1"/>
        <v/>
      </c>
      <c r="C29" s="17" t="str">
        <f>IF(B29="","",COUNTIF($B$9:B29,B29))</f>
        <v/>
      </c>
      <c r="D29" s="75">
        <v>20</v>
      </c>
      <c r="E29" s="89"/>
      <c r="F29" s="89"/>
      <c r="G29" s="90"/>
      <c r="H29" s="91"/>
      <c r="J29" s="18" t="str">
        <f t="shared" si="2"/>
        <v/>
      </c>
    </row>
    <row r="30" spans="2:10" ht="30" customHeight="1" x14ac:dyDescent="0.25">
      <c r="B30" s="17" t="str">
        <f t="shared" si="1"/>
        <v/>
      </c>
      <c r="C30" s="17" t="str">
        <f>IF(B30="","",COUNTIF($B$9:B30,B30))</f>
        <v/>
      </c>
      <c r="D30" s="75">
        <v>21</v>
      </c>
      <c r="E30" s="89"/>
      <c r="F30" s="89"/>
      <c r="G30" s="90"/>
      <c r="H30" s="91"/>
      <c r="J30" s="18" t="str">
        <f t="shared" si="2"/>
        <v/>
      </c>
    </row>
    <row r="31" spans="2:10" ht="30" customHeight="1" x14ac:dyDescent="0.25">
      <c r="B31" s="17" t="str">
        <f t="shared" si="1"/>
        <v/>
      </c>
      <c r="C31" s="17" t="str">
        <f>IF(B31="","",COUNTIF($B$9:B31,B31))</f>
        <v/>
      </c>
      <c r="D31" s="75">
        <v>22</v>
      </c>
      <c r="E31" s="89"/>
      <c r="F31" s="89"/>
      <c r="G31" s="90"/>
      <c r="H31" s="91"/>
      <c r="J31" s="18" t="str">
        <f t="shared" si="2"/>
        <v/>
      </c>
    </row>
    <row r="32" spans="2:10" ht="30" customHeight="1" x14ac:dyDescent="0.25">
      <c r="B32" s="17" t="str">
        <f t="shared" si="1"/>
        <v/>
      </c>
      <c r="C32" s="17" t="str">
        <f>IF(B32="","",COUNTIF($B$9:B32,B32))</f>
        <v/>
      </c>
      <c r="D32" s="75">
        <v>23</v>
      </c>
      <c r="E32" s="89"/>
      <c r="F32" s="89"/>
      <c r="G32" s="90"/>
      <c r="H32" s="91"/>
      <c r="J32" s="18" t="str">
        <f t="shared" si="2"/>
        <v/>
      </c>
    </row>
    <row r="33" spans="2:10" ht="30" customHeight="1" x14ac:dyDescent="0.25">
      <c r="B33" s="17" t="str">
        <f t="shared" si="1"/>
        <v/>
      </c>
      <c r="C33" s="17" t="str">
        <f>IF(B33="","",COUNTIF($B$9:B33,B33))</f>
        <v/>
      </c>
      <c r="D33" s="75">
        <v>24</v>
      </c>
      <c r="E33" s="89"/>
      <c r="F33" s="89"/>
      <c r="G33" s="90"/>
      <c r="H33" s="91"/>
      <c r="J33" s="18" t="str">
        <f t="shared" si="2"/>
        <v/>
      </c>
    </row>
    <row r="34" spans="2:10" ht="30" customHeight="1" x14ac:dyDescent="0.25">
      <c r="B34" s="17" t="str">
        <f t="shared" si="1"/>
        <v/>
      </c>
      <c r="C34" s="17" t="str">
        <f>IF(B34="","",COUNTIF($B$9:B34,B34))</f>
        <v/>
      </c>
      <c r="D34" s="75">
        <v>25</v>
      </c>
      <c r="E34" s="89"/>
      <c r="F34" s="89"/>
      <c r="G34" s="90"/>
      <c r="H34" s="91"/>
      <c r="J34" s="18" t="str">
        <f t="shared" si="2"/>
        <v/>
      </c>
    </row>
    <row r="35" spans="2:10" ht="30" customHeight="1" x14ac:dyDescent="0.25">
      <c r="B35" s="17" t="str">
        <f t="shared" si="1"/>
        <v/>
      </c>
      <c r="C35" s="17" t="str">
        <f>IF(B35="","",COUNTIF($B$9:B35,B35))</f>
        <v/>
      </c>
      <c r="D35" s="75">
        <v>26</v>
      </c>
      <c r="E35" s="89"/>
      <c r="F35" s="89"/>
      <c r="G35" s="90"/>
      <c r="H35" s="91"/>
      <c r="J35" s="18" t="str">
        <f t="shared" si="2"/>
        <v/>
      </c>
    </row>
    <row r="36" spans="2:10" ht="30" customHeight="1" x14ac:dyDescent="0.25">
      <c r="B36" s="17" t="str">
        <f t="shared" si="1"/>
        <v/>
      </c>
      <c r="C36" s="17" t="str">
        <f>IF(B36="","",COUNTIF($B$9:B36,B36))</f>
        <v/>
      </c>
      <c r="D36" s="75">
        <v>27</v>
      </c>
      <c r="E36" s="89"/>
      <c r="F36" s="89"/>
      <c r="G36" s="90"/>
      <c r="H36" s="91"/>
      <c r="J36" s="18" t="str">
        <f t="shared" si="2"/>
        <v/>
      </c>
    </row>
    <row r="37" spans="2:10" ht="30" customHeight="1" x14ac:dyDescent="0.25">
      <c r="B37" s="17" t="str">
        <f t="shared" si="1"/>
        <v/>
      </c>
      <c r="C37" s="17" t="str">
        <f>IF(B37="","",COUNTIF($B$9:B37,B37))</f>
        <v/>
      </c>
      <c r="D37" s="75">
        <v>28</v>
      </c>
      <c r="E37" s="89"/>
      <c r="F37" s="89"/>
      <c r="G37" s="90"/>
      <c r="H37" s="91"/>
      <c r="J37" s="18" t="str">
        <f t="shared" si="2"/>
        <v/>
      </c>
    </row>
    <row r="38" spans="2:10" ht="30" customHeight="1" x14ac:dyDescent="0.25">
      <c r="B38" s="17" t="str">
        <f t="shared" si="1"/>
        <v/>
      </c>
      <c r="C38" s="17" t="str">
        <f>IF(B38="","",COUNTIF($B$9:B38,B38))</f>
        <v/>
      </c>
      <c r="D38" s="75">
        <v>29</v>
      </c>
      <c r="E38" s="89"/>
      <c r="F38" s="89"/>
      <c r="G38" s="90"/>
      <c r="H38" s="91"/>
      <c r="J38" s="18" t="str">
        <f t="shared" si="2"/>
        <v/>
      </c>
    </row>
    <row r="39" spans="2:10" ht="30" customHeight="1" x14ac:dyDescent="0.25">
      <c r="B39" s="17" t="str">
        <f t="shared" si="1"/>
        <v/>
      </c>
      <c r="C39" s="17" t="str">
        <f>IF(B39="","",COUNTIF($B$9:B39,B39))</f>
        <v/>
      </c>
      <c r="D39" s="75">
        <v>30</v>
      </c>
      <c r="E39" s="89"/>
      <c r="F39" s="89"/>
      <c r="G39" s="90"/>
      <c r="H39" s="91"/>
      <c r="J39" s="18" t="str">
        <f t="shared" si="2"/>
        <v/>
      </c>
    </row>
    <row r="40" spans="2:10" ht="30" customHeight="1" x14ac:dyDescent="0.25">
      <c r="B40" s="17" t="str">
        <f t="shared" si="1"/>
        <v/>
      </c>
      <c r="C40" s="17" t="str">
        <f>IF(B40="","",COUNTIF($B$9:B40,B40))</f>
        <v/>
      </c>
      <c r="D40" s="75">
        <v>31</v>
      </c>
      <c r="E40" s="89"/>
      <c r="F40" s="89"/>
      <c r="G40" s="90"/>
      <c r="H40" s="91"/>
      <c r="J40" s="18" t="str">
        <f t="shared" si="2"/>
        <v/>
      </c>
    </row>
    <row r="41" spans="2:10" ht="30" customHeight="1" x14ac:dyDescent="0.25">
      <c r="B41" s="17" t="str">
        <f t="shared" si="1"/>
        <v/>
      </c>
      <c r="C41" s="17" t="str">
        <f>IF(B41="","",COUNTIF($B$9:B41,B41))</f>
        <v/>
      </c>
      <c r="D41" s="75">
        <v>32</v>
      </c>
      <c r="E41" s="89"/>
      <c r="F41" s="89"/>
      <c r="G41" s="90"/>
      <c r="H41" s="91"/>
      <c r="J41" s="18" t="str">
        <f t="shared" si="2"/>
        <v/>
      </c>
    </row>
    <row r="42" spans="2:10" ht="30" customHeight="1" x14ac:dyDescent="0.25">
      <c r="B42" s="17" t="str">
        <f t="shared" si="1"/>
        <v/>
      </c>
      <c r="C42" s="17" t="str">
        <f>IF(B42="","",COUNTIF($B$9:B42,B42))</f>
        <v/>
      </c>
      <c r="D42" s="75">
        <v>33</v>
      </c>
      <c r="E42" s="89"/>
      <c r="F42" s="89"/>
      <c r="G42" s="90"/>
      <c r="H42" s="91"/>
      <c r="J42" s="18" t="str">
        <f t="shared" si="2"/>
        <v/>
      </c>
    </row>
    <row r="43" spans="2:10" ht="30" customHeight="1" x14ac:dyDescent="0.25">
      <c r="B43" s="17" t="str">
        <f t="shared" si="1"/>
        <v/>
      </c>
      <c r="C43" s="17" t="str">
        <f>IF(B43="","",COUNTIF($B$9:B43,B43))</f>
        <v/>
      </c>
      <c r="D43" s="75">
        <v>34</v>
      </c>
      <c r="E43" s="89"/>
      <c r="F43" s="89"/>
      <c r="G43" s="90"/>
      <c r="H43" s="91"/>
      <c r="J43" s="18" t="str">
        <f t="shared" si="2"/>
        <v/>
      </c>
    </row>
    <row r="44" spans="2:10" ht="30" customHeight="1" x14ac:dyDescent="0.25">
      <c r="B44" s="17" t="str">
        <f t="shared" si="1"/>
        <v/>
      </c>
      <c r="C44" s="17" t="str">
        <f>IF(B44="","",COUNTIF($B$9:B44,B44))</f>
        <v/>
      </c>
      <c r="D44" s="75">
        <v>35</v>
      </c>
      <c r="E44" s="89"/>
      <c r="F44" s="89"/>
      <c r="G44" s="90"/>
      <c r="H44" s="91"/>
      <c r="J44" s="18" t="str">
        <f t="shared" si="2"/>
        <v/>
      </c>
    </row>
    <row r="45" spans="2:10" ht="30" customHeight="1" x14ac:dyDescent="0.25">
      <c r="B45" s="17" t="str">
        <f t="shared" si="1"/>
        <v/>
      </c>
      <c r="C45" s="17" t="str">
        <f>IF(B45="","",COUNTIF($B$9:B45,B45))</f>
        <v/>
      </c>
      <c r="D45" s="75">
        <v>36</v>
      </c>
      <c r="E45" s="89"/>
      <c r="F45" s="89"/>
      <c r="G45" s="90"/>
      <c r="H45" s="91"/>
      <c r="J45" s="18" t="str">
        <f t="shared" si="2"/>
        <v/>
      </c>
    </row>
    <row r="46" spans="2:10" ht="30" customHeight="1" x14ac:dyDescent="0.25">
      <c r="B46" s="17" t="str">
        <f t="shared" si="1"/>
        <v/>
      </c>
      <c r="C46" s="17" t="str">
        <f>IF(B46="","",COUNTIF($B$9:B46,B46))</f>
        <v/>
      </c>
      <c r="D46" s="75">
        <v>37</v>
      </c>
      <c r="E46" s="89"/>
      <c r="F46" s="89"/>
      <c r="G46" s="90"/>
      <c r="H46" s="91"/>
      <c r="J46" s="18" t="str">
        <f t="shared" si="2"/>
        <v/>
      </c>
    </row>
    <row r="47" spans="2:10" ht="30" customHeight="1" x14ac:dyDescent="0.25">
      <c r="B47" s="17" t="str">
        <f t="shared" si="1"/>
        <v/>
      </c>
      <c r="C47" s="17" t="str">
        <f>IF(B47="","",COUNTIF($B$9:B47,B47))</f>
        <v/>
      </c>
      <c r="D47" s="75">
        <v>38</v>
      </c>
      <c r="E47" s="89"/>
      <c r="F47" s="89"/>
      <c r="G47" s="90"/>
      <c r="H47" s="91"/>
      <c r="J47" s="18" t="str">
        <f t="shared" si="2"/>
        <v/>
      </c>
    </row>
    <row r="48" spans="2:10" ht="30" customHeight="1" x14ac:dyDescent="0.25">
      <c r="B48" s="17" t="str">
        <f t="shared" si="1"/>
        <v/>
      </c>
      <c r="C48" s="17" t="str">
        <f>IF(B48="","",COUNTIF($B$9:B48,B48))</f>
        <v/>
      </c>
      <c r="D48" s="75">
        <v>39</v>
      </c>
      <c r="E48" s="89"/>
      <c r="F48" s="89"/>
      <c r="G48" s="90"/>
      <c r="H48" s="91"/>
      <c r="J48" s="18" t="str">
        <f t="shared" si="2"/>
        <v/>
      </c>
    </row>
    <row r="49" spans="2:10" ht="30" customHeight="1" x14ac:dyDescent="0.25">
      <c r="B49" s="17" t="str">
        <f t="shared" si="1"/>
        <v/>
      </c>
      <c r="C49" s="17" t="str">
        <f>IF(B49="","",COUNTIF($B$9:B49,B49))</f>
        <v/>
      </c>
      <c r="D49" s="75">
        <v>40</v>
      </c>
      <c r="E49" s="89"/>
      <c r="F49" s="89"/>
      <c r="G49" s="90"/>
      <c r="H49" s="91"/>
      <c r="J49" s="18" t="str">
        <f t="shared" si="2"/>
        <v/>
      </c>
    </row>
    <row r="50" spans="2:10" ht="30" customHeight="1" x14ac:dyDescent="0.25">
      <c r="B50" s="17" t="str">
        <f t="shared" si="1"/>
        <v/>
      </c>
      <c r="C50" s="17" t="str">
        <f>IF(B50="","",COUNTIF($B$9:B50,B50))</f>
        <v/>
      </c>
      <c r="D50" s="75">
        <v>41</v>
      </c>
      <c r="E50" s="89"/>
      <c r="F50" s="89"/>
      <c r="G50" s="90"/>
      <c r="H50" s="91"/>
      <c r="J50" s="18" t="str">
        <f t="shared" si="2"/>
        <v/>
      </c>
    </row>
    <row r="51" spans="2:10" ht="30" customHeight="1" x14ac:dyDescent="0.25">
      <c r="B51" s="17" t="str">
        <f t="shared" si="1"/>
        <v/>
      </c>
      <c r="C51" s="17" t="str">
        <f>IF(B51="","",COUNTIF($B$9:B51,B51))</f>
        <v/>
      </c>
      <c r="D51" s="75">
        <v>42</v>
      </c>
      <c r="E51" s="89"/>
      <c r="F51" s="89"/>
      <c r="G51" s="90"/>
      <c r="H51" s="91"/>
      <c r="J51" s="18" t="str">
        <f t="shared" si="2"/>
        <v/>
      </c>
    </row>
    <row r="52" spans="2:10" ht="30" customHeight="1" x14ac:dyDescent="0.25">
      <c r="B52" s="17" t="str">
        <f t="shared" si="1"/>
        <v/>
      </c>
      <c r="C52" s="17" t="str">
        <f>IF(B52="","",COUNTIF($B$9:B52,B52))</f>
        <v/>
      </c>
      <c r="D52" s="75">
        <v>43</v>
      </c>
      <c r="E52" s="89"/>
      <c r="F52" s="89"/>
      <c r="G52" s="90"/>
      <c r="H52" s="91"/>
      <c r="J52" s="18" t="str">
        <f t="shared" si="2"/>
        <v/>
      </c>
    </row>
    <row r="53" spans="2:10" ht="30" customHeight="1" x14ac:dyDescent="0.25">
      <c r="B53" s="17" t="str">
        <f t="shared" si="1"/>
        <v/>
      </c>
      <c r="C53" s="17" t="str">
        <f>IF(B53="","",COUNTIF($B$9:B53,B53))</f>
        <v/>
      </c>
      <c r="D53" s="75">
        <v>44</v>
      </c>
      <c r="E53" s="89"/>
      <c r="F53" s="89"/>
      <c r="G53" s="90"/>
      <c r="H53" s="91"/>
      <c r="J53" s="18" t="str">
        <f t="shared" si="2"/>
        <v/>
      </c>
    </row>
    <row r="54" spans="2:10" ht="30" customHeight="1" x14ac:dyDescent="0.25">
      <c r="B54" s="17" t="str">
        <f t="shared" si="1"/>
        <v/>
      </c>
      <c r="C54" s="17" t="str">
        <f>IF(B54="","",COUNTIF($B$9:B54,B54))</f>
        <v/>
      </c>
      <c r="D54" s="75">
        <v>45</v>
      </c>
      <c r="E54" s="89"/>
      <c r="F54" s="89"/>
      <c r="G54" s="90"/>
      <c r="H54" s="91"/>
      <c r="J54" s="18" t="str">
        <f t="shared" si="2"/>
        <v/>
      </c>
    </row>
    <row r="55" spans="2:10" ht="30" customHeight="1" x14ac:dyDescent="0.25">
      <c r="B55" s="17" t="str">
        <f t="shared" si="1"/>
        <v/>
      </c>
      <c r="C55" s="17" t="str">
        <f>IF(B55="","",COUNTIF($B$9:B55,B55))</f>
        <v/>
      </c>
      <c r="D55" s="75">
        <v>46</v>
      </c>
      <c r="E55" s="89"/>
      <c r="F55" s="89"/>
      <c r="G55" s="90"/>
      <c r="H55" s="91"/>
      <c r="J55" s="18" t="str">
        <f t="shared" si="2"/>
        <v/>
      </c>
    </row>
    <row r="56" spans="2:10" ht="30" customHeight="1" x14ac:dyDescent="0.25">
      <c r="B56" s="17" t="str">
        <f t="shared" si="1"/>
        <v/>
      </c>
      <c r="C56" s="17" t="str">
        <f>IF(B56="","",COUNTIF($B$9:B56,B56))</f>
        <v/>
      </c>
      <c r="D56" s="75">
        <v>47</v>
      </c>
      <c r="E56" s="89"/>
      <c r="F56" s="89"/>
      <c r="G56" s="90"/>
      <c r="H56" s="91"/>
      <c r="J56" s="18" t="str">
        <f t="shared" si="2"/>
        <v/>
      </c>
    </row>
    <row r="57" spans="2:10" ht="30" customHeight="1" x14ac:dyDescent="0.25">
      <c r="B57" s="17" t="str">
        <f t="shared" si="1"/>
        <v/>
      </c>
      <c r="C57" s="17" t="str">
        <f>IF(B57="","",COUNTIF($B$9:B57,B57))</f>
        <v/>
      </c>
      <c r="D57" s="75">
        <v>48</v>
      </c>
      <c r="E57" s="89"/>
      <c r="F57" s="89"/>
      <c r="G57" s="90"/>
      <c r="H57" s="91"/>
      <c r="J57" s="18" t="str">
        <f t="shared" si="2"/>
        <v/>
      </c>
    </row>
    <row r="58" spans="2:10" ht="30" customHeight="1" x14ac:dyDescent="0.25">
      <c r="B58" s="17" t="str">
        <f t="shared" si="1"/>
        <v/>
      </c>
      <c r="C58" s="17" t="str">
        <f>IF(B58="","",COUNTIF($B$9:B58,B58))</f>
        <v/>
      </c>
      <c r="D58" s="75">
        <v>49</v>
      </c>
      <c r="E58" s="89"/>
      <c r="F58" s="89"/>
      <c r="G58" s="90"/>
      <c r="H58" s="91"/>
      <c r="J58" s="18" t="str">
        <f t="shared" si="2"/>
        <v/>
      </c>
    </row>
    <row r="59" spans="2:10" ht="30" customHeight="1" x14ac:dyDescent="0.25">
      <c r="B59" s="17" t="str">
        <f t="shared" si="1"/>
        <v/>
      </c>
      <c r="C59" s="17" t="str">
        <f>IF(B59="","",COUNTIF($B$9:B59,B59))</f>
        <v/>
      </c>
      <c r="D59" s="75">
        <v>50</v>
      </c>
      <c r="E59" s="89"/>
      <c r="F59" s="89"/>
      <c r="G59" s="90"/>
      <c r="H59" s="91"/>
      <c r="J59" s="18" t="str">
        <f t="shared" si="2"/>
        <v/>
      </c>
    </row>
    <row r="60" spans="2:10" ht="30" customHeight="1" x14ac:dyDescent="0.25">
      <c r="B60" s="17" t="str">
        <f t="shared" si="1"/>
        <v/>
      </c>
      <c r="C60" s="17" t="str">
        <f>IF(B60="","",COUNTIF($B$9:B60,B60))</f>
        <v/>
      </c>
      <c r="D60" s="75">
        <v>51</v>
      </c>
      <c r="E60" s="89"/>
      <c r="F60" s="89"/>
      <c r="G60" s="90"/>
      <c r="H60" s="91"/>
      <c r="J60" s="18" t="str">
        <f t="shared" si="2"/>
        <v/>
      </c>
    </row>
    <row r="61" spans="2:10" ht="30" customHeight="1" x14ac:dyDescent="0.25">
      <c r="B61" s="17" t="str">
        <f t="shared" si="1"/>
        <v/>
      </c>
      <c r="C61" s="17" t="str">
        <f>IF(B61="","",COUNTIF($B$9:B61,B61))</f>
        <v/>
      </c>
      <c r="D61" s="75">
        <v>52</v>
      </c>
      <c r="E61" s="89"/>
      <c r="F61" s="89"/>
      <c r="G61" s="90"/>
      <c r="H61" s="91"/>
      <c r="J61" s="18" t="str">
        <f t="shared" si="2"/>
        <v/>
      </c>
    </row>
    <row r="62" spans="2:10" ht="30" customHeight="1" x14ac:dyDescent="0.25">
      <c r="B62" s="17" t="str">
        <f t="shared" si="1"/>
        <v/>
      </c>
      <c r="C62" s="17" t="str">
        <f>IF(B62="","",COUNTIF($B$9:B62,B62))</f>
        <v/>
      </c>
      <c r="D62" s="75">
        <v>53</v>
      </c>
      <c r="E62" s="89"/>
      <c r="F62" s="89"/>
      <c r="G62" s="90"/>
      <c r="H62" s="91"/>
      <c r="J62" s="18" t="str">
        <f t="shared" si="2"/>
        <v/>
      </c>
    </row>
    <row r="63" spans="2:10" ht="30" customHeight="1" x14ac:dyDescent="0.25">
      <c r="B63" s="17" t="str">
        <f t="shared" si="1"/>
        <v/>
      </c>
      <c r="C63" s="17" t="str">
        <f>IF(B63="","",COUNTIF($B$9:B63,B63))</f>
        <v/>
      </c>
      <c r="D63" s="75">
        <v>54</v>
      </c>
      <c r="E63" s="89"/>
      <c r="F63" s="89"/>
      <c r="G63" s="90"/>
      <c r="H63" s="91"/>
      <c r="J63" s="18" t="str">
        <f t="shared" si="2"/>
        <v/>
      </c>
    </row>
    <row r="64" spans="2:10" ht="30" customHeight="1" x14ac:dyDescent="0.25">
      <c r="B64" s="17" t="str">
        <f t="shared" si="1"/>
        <v/>
      </c>
      <c r="C64" s="17" t="str">
        <f>IF(B64="","",COUNTIF($B$9:B64,B64))</f>
        <v/>
      </c>
      <c r="D64" s="75">
        <v>55</v>
      </c>
      <c r="E64" s="89"/>
      <c r="F64" s="89"/>
      <c r="G64" s="90"/>
      <c r="H64" s="91"/>
      <c r="J64" s="18" t="str">
        <f t="shared" si="2"/>
        <v/>
      </c>
    </row>
    <row r="65" spans="2:10" ht="30" customHeight="1" x14ac:dyDescent="0.25">
      <c r="B65" s="17" t="str">
        <f t="shared" si="1"/>
        <v/>
      </c>
      <c r="C65" s="17" t="str">
        <f>IF(B65="","",COUNTIF($B$9:B65,B65))</f>
        <v/>
      </c>
      <c r="D65" s="75">
        <v>56</v>
      </c>
      <c r="E65" s="89"/>
      <c r="F65" s="89"/>
      <c r="G65" s="90"/>
      <c r="H65" s="91"/>
      <c r="J65" s="18" t="str">
        <f t="shared" si="2"/>
        <v/>
      </c>
    </row>
    <row r="66" spans="2:10" ht="30" customHeight="1" x14ac:dyDescent="0.25">
      <c r="B66" s="17" t="str">
        <f t="shared" si="1"/>
        <v/>
      </c>
      <c r="C66" s="17" t="str">
        <f>IF(B66="","",COUNTIF($B$9:B66,B66))</f>
        <v/>
      </c>
      <c r="D66" s="75">
        <v>57</v>
      </c>
      <c r="E66" s="89"/>
      <c r="F66" s="89"/>
      <c r="G66" s="90"/>
      <c r="H66" s="91"/>
      <c r="J66" s="18" t="str">
        <f t="shared" si="2"/>
        <v/>
      </c>
    </row>
    <row r="67" spans="2:10" ht="30" customHeight="1" x14ac:dyDescent="0.25">
      <c r="B67" s="17" t="str">
        <f t="shared" si="1"/>
        <v/>
      </c>
      <c r="C67" s="17" t="str">
        <f>IF(B67="","",COUNTIF($B$9:B67,B67))</f>
        <v/>
      </c>
      <c r="D67" s="75">
        <v>58</v>
      </c>
      <c r="E67" s="89"/>
      <c r="F67" s="89"/>
      <c r="G67" s="90"/>
      <c r="H67" s="91"/>
      <c r="J67" s="18" t="str">
        <f t="shared" si="2"/>
        <v/>
      </c>
    </row>
    <row r="68" spans="2:10" ht="30" customHeight="1" x14ac:dyDescent="0.25">
      <c r="B68" s="17" t="str">
        <f t="shared" si="1"/>
        <v/>
      </c>
      <c r="C68" s="17" t="str">
        <f>IF(B68="","",COUNTIF($B$9:B68,B68))</f>
        <v/>
      </c>
      <c r="D68" s="75">
        <v>59</v>
      </c>
      <c r="E68" s="89"/>
      <c r="F68" s="89"/>
      <c r="G68" s="90"/>
      <c r="H68" s="91"/>
      <c r="J68" s="18" t="str">
        <f t="shared" si="2"/>
        <v/>
      </c>
    </row>
    <row r="69" spans="2:10" ht="30" customHeight="1" x14ac:dyDescent="0.25">
      <c r="B69" s="17" t="str">
        <f t="shared" si="1"/>
        <v/>
      </c>
      <c r="C69" s="17" t="str">
        <f>IF(B69="","",COUNTIF($B$9:B69,B69))</f>
        <v/>
      </c>
      <c r="D69" s="75">
        <v>60</v>
      </c>
      <c r="E69" s="89"/>
      <c r="F69" s="89"/>
      <c r="G69" s="90"/>
      <c r="H69" s="91"/>
      <c r="J69" s="18" t="str">
        <f t="shared" si="2"/>
        <v/>
      </c>
    </row>
    <row r="70" spans="2:10" ht="30" customHeight="1" x14ac:dyDescent="0.25">
      <c r="B70" s="17" t="str">
        <f t="shared" si="1"/>
        <v/>
      </c>
      <c r="C70" s="17" t="str">
        <f>IF(B70="","",COUNTIF($B$9:B70,B70))</f>
        <v/>
      </c>
      <c r="D70" s="75">
        <v>61</v>
      </c>
      <c r="E70" s="89"/>
      <c r="F70" s="89"/>
      <c r="G70" s="90"/>
      <c r="H70" s="91"/>
      <c r="J70" s="18" t="str">
        <f t="shared" si="2"/>
        <v/>
      </c>
    </row>
    <row r="71" spans="2:10" ht="30" customHeight="1" x14ac:dyDescent="0.25">
      <c r="B71" s="17" t="str">
        <f t="shared" si="1"/>
        <v/>
      </c>
      <c r="C71" s="17" t="str">
        <f>IF(B71="","",COUNTIF($B$9:B71,B71))</f>
        <v/>
      </c>
      <c r="D71" s="75">
        <v>62</v>
      </c>
      <c r="E71" s="89"/>
      <c r="F71" s="89"/>
      <c r="G71" s="90"/>
      <c r="H71" s="91"/>
      <c r="J71" s="18" t="str">
        <f t="shared" si="2"/>
        <v/>
      </c>
    </row>
    <row r="72" spans="2:10" ht="30" customHeight="1" x14ac:dyDescent="0.25">
      <c r="B72" s="17" t="str">
        <f t="shared" si="1"/>
        <v/>
      </c>
      <c r="C72" s="17" t="str">
        <f>IF(B72="","",COUNTIF($B$9:B72,B72))</f>
        <v/>
      </c>
      <c r="D72" s="75">
        <v>63</v>
      </c>
      <c r="E72" s="89"/>
      <c r="F72" s="89"/>
      <c r="G72" s="90"/>
      <c r="H72" s="91"/>
      <c r="J72" s="18" t="str">
        <f t="shared" si="2"/>
        <v/>
      </c>
    </row>
    <row r="73" spans="2:10" ht="30" customHeight="1" x14ac:dyDescent="0.25">
      <c r="B73" s="17" t="str">
        <f t="shared" si="1"/>
        <v/>
      </c>
      <c r="C73" s="17" t="str">
        <f>IF(B73="","",COUNTIF($B$9:B73,B73))</f>
        <v/>
      </c>
      <c r="D73" s="75">
        <v>64</v>
      </c>
      <c r="E73" s="89"/>
      <c r="F73" s="89"/>
      <c r="G73" s="90"/>
      <c r="H73" s="91"/>
      <c r="J73" s="18" t="str">
        <f t="shared" si="2"/>
        <v/>
      </c>
    </row>
    <row r="74" spans="2:10" ht="30" customHeight="1" x14ac:dyDescent="0.25">
      <c r="B74" s="17" t="str">
        <f t="shared" si="1"/>
        <v/>
      </c>
      <c r="C74" s="17" t="str">
        <f>IF(B74="","",COUNTIF($B$9:B74,B74))</f>
        <v/>
      </c>
      <c r="D74" s="75">
        <v>65</v>
      </c>
      <c r="E74" s="89"/>
      <c r="F74" s="89"/>
      <c r="G74" s="90"/>
      <c r="H74" s="91"/>
      <c r="J74" s="18" t="str">
        <f t="shared" si="2"/>
        <v/>
      </c>
    </row>
    <row r="75" spans="2:10" ht="30" customHeight="1" x14ac:dyDescent="0.25">
      <c r="B75" s="17" t="str">
        <f t="shared" ref="B75:B138" si="3">IF(AND(E75="",F75=""),"",CONCATENATE(E75,F75))</f>
        <v/>
      </c>
      <c r="C75" s="17" t="str">
        <f>IF(B75="","",COUNTIF($B$9:B75,B75))</f>
        <v/>
      </c>
      <c r="D75" s="75">
        <v>66</v>
      </c>
      <c r="E75" s="89"/>
      <c r="F75" s="89"/>
      <c r="G75" s="90"/>
      <c r="H75" s="91"/>
      <c r="J75" s="18" t="str">
        <f t="shared" si="2"/>
        <v/>
      </c>
    </row>
    <row r="76" spans="2:10" ht="30" customHeight="1" x14ac:dyDescent="0.25">
      <c r="B76" s="17" t="str">
        <f t="shared" si="3"/>
        <v/>
      </c>
      <c r="C76" s="17" t="str">
        <f>IF(B76="","",COUNTIF($B$9:B76,B76))</f>
        <v/>
      </c>
      <c r="D76" s="75">
        <v>67</v>
      </c>
      <c r="E76" s="89"/>
      <c r="F76" s="89"/>
      <c r="G76" s="90"/>
      <c r="H76" s="91"/>
      <c r="J76" s="18" t="str">
        <f t="shared" si="2"/>
        <v/>
      </c>
    </row>
    <row r="77" spans="2:10" ht="30" customHeight="1" x14ac:dyDescent="0.25">
      <c r="B77" s="17" t="str">
        <f t="shared" si="3"/>
        <v/>
      </c>
      <c r="C77" s="17" t="str">
        <f>IF(B77="","",COUNTIF($B$9:B77,B77))</f>
        <v/>
      </c>
      <c r="D77" s="75">
        <v>68</v>
      </c>
      <c r="E77" s="89"/>
      <c r="F77" s="89"/>
      <c r="G77" s="90"/>
      <c r="H77" s="91"/>
      <c r="J77" s="18" t="str">
        <f t="shared" si="2"/>
        <v/>
      </c>
    </row>
    <row r="78" spans="2:10" ht="30" customHeight="1" x14ac:dyDescent="0.25">
      <c r="B78" s="17" t="str">
        <f t="shared" si="3"/>
        <v/>
      </c>
      <c r="C78" s="17" t="str">
        <f>IF(B78="","",COUNTIF($B$9:B78,B78))</f>
        <v/>
      </c>
      <c r="D78" s="75">
        <v>69</v>
      </c>
      <c r="E78" s="89"/>
      <c r="F78" s="89"/>
      <c r="G78" s="90"/>
      <c r="H78" s="91"/>
      <c r="J78" s="18" t="str">
        <f t="shared" si="2"/>
        <v/>
      </c>
    </row>
    <row r="79" spans="2:10" ht="30" customHeight="1" x14ac:dyDescent="0.25">
      <c r="B79" s="17" t="str">
        <f t="shared" si="3"/>
        <v/>
      </c>
      <c r="C79" s="17" t="str">
        <f>IF(B79="","",COUNTIF($B$9:B79,B79))</f>
        <v/>
      </c>
      <c r="D79" s="75">
        <v>70</v>
      </c>
      <c r="E79" s="89"/>
      <c r="F79" s="89"/>
      <c r="G79" s="90"/>
      <c r="H79" s="91"/>
      <c r="J79" s="18" t="str">
        <f t="shared" si="2"/>
        <v/>
      </c>
    </row>
    <row r="80" spans="2:10" ht="30" customHeight="1" x14ac:dyDescent="0.25">
      <c r="B80" s="17" t="str">
        <f t="shared" si="3"/>
        <v/>
      </c>
      <c r="C80" s="17" t="str">
        <f>IF(B80="","",COUNTIF($B$9:B80,B80))</f>
        <v/>
      </c>
      <c r="D80" s="75">
        <v>71</v>
      </c>
      <c r="E80" s="89"/>
      <c r="F80" s="89"/>
      <c r="G80" s="90"/>
      <c r="H80" s="91"/>
      <c r="J80" s="18" t="str">
        <f t="shared" ref="J80:J143" si="4">IF(OR(C80&lt;=1,C80=""),"",CONCATENATE("NOTA: PARA EL EJERCICIO ",E80," YA SE HA INCORPORADO UN IMPORTE PARA EL ACRÓNIMO ",F80))</f>
        <v/>
      </c>
    </row>
    <row r="81" spans="2:10" ht="30" customHeight="1" x14ac:dyDescent="0.25">
      <c r="B81" s="17" t="str">
        <f t="shared" si="3"/>
        <v/>
      </c>
      <c r="C81" s="17" t="str">
        <f>IF(B81="","",COUNTIF($B$9:B81,B81))</f>
        <v/>
      </c>
      <c r="D81" s="75">
        <v>72</v>
      </c>
      <c r="E81" s="89"/>
      <c r="F81" s="89"/>
      <c r="G81" s="90"/>
      <c r="H81" s="91"/>
      <c r="J81" s="18" t="str">
        <f t="shared" si="4"/>
        <v/>
      </c>
    </row>
    <row r="82" spans="2:10" ht="30" customHeight="1" x14ac:dyDescent="0.25">
      <c r="B82" s="17" t="str">
        <f t="shared" si="3"/>
        <v/>
      </c>
      <c r="C82" s="17" t="str">
        <f>IF(B82="","",COUNTIF($B$9:B82,B82))</f>
        <v/>
      </c>
      <c r="D82" s="75">
        <v>73</v>
      </c>
      <c r="E82" s="89"/>
      <c r="F82" s="89"/>
      <c r="G82" s="90"/>
      <c r="H82" s="91"/>
      <c r="J82" s="18" t="str">
        <f t="shared" si="4"/>
        <v/>
      </c>
    </row>
    <row r="83" spans="2:10" ht="30" customHeight="1" x14ac:dyDescent="0.25">
      <c r="B83" s="17" t="str">
        <f t="shared" si="3"/>
        <v/>
      </c>
      <c r="C83" s="17" t="str">
        <f>IF(B83="","",COUNTIF($B$9:B83,B83))</f>
        <v/>
      </c>
      <c r="D83" s="75">
        <v>74</v>
      </c>
      <c r="E83" s="89"/>
      <c r="F83" s="89"/>
      <c r="G83" s="90"/>
      <c r="H83" s="91"/>
      <c r="J83" s="18" t="str">
        <f t="shared" si="4"/>
        <v/>
      </c>
    </row>
    <row r="84" spans="2:10" ht="30" customHeight="1" x14ac:dyDescent="0.25">
      <c r="B84" s="17" t="str">
        <f t="shared" si="3"/>
        <v/>
      </c>
      <c r="C84" s="17" t="str">
        <f>IF(B84="","",COUNTIF($B$9:B84,B84))</f>
        <v/>
      </c>
      <c r="D84" s="75">
        <v>75</v>
      </c>
      <c r="E84" s="89"/>
      <c r="F84" s="89"/>
      <c r="G84" s="90"/>
      <c r="H84" s="91"/>
      <c r="J84" s="18" t="str">
        <f t="shared" si="4"/>
        <v/>
      </c>
    </row>
    <row r="85" spans="2:10" ht="30" customHeight="1" x14ac:dyDescent="0.25">
      <c r="B85" s="17" t="str">
        <f t="shared" si="3"/>
        <v/>
      </c>
      <c r="C85" s="17" t="str">
        <f>IF(B85="","",COUNTIF($B$9:B85,B85))</f>
        <v/>
      </c>
      <c r="D85" s="75">
        <v>76</v>
      </c>
      <c r="E85" s="89"/>
      <c r="F85" s="89"/>
      <c r="G85" s="90"/>
      <c r="H85" s="91"/>
      <c r="J85" s="18" t="str">
        <f t="shared" si="4"/>
        <v/>
      </c>
    </row>
    <row r="86" spans="2:10" ht="30" customHeight="1" x14ac:dyDescent="0.25">
      <c r="B86" s="17" t="str">
        <f t="shared" si="3"/>
        <v/>
      </c>
      <c r="C86" s="17" t="str">
        <f>IF(B86="","",COUNTIF($B$9:B86,B86))</f>
        <v/>
      </c>
      <c r="D86" s="75">
        <v>77</v>
      </c>
      <c r="E86" s="89"/>
      <c r="F86" s="89"/>
      <c r="G86" s="90"/>
      <c r="H86" s="91"/>
      <c r="J86" s="18" t="str">
        <f t="shared" si="4"/>
        <v/>
      </c>
    </row>
    <row r="87" spans="2:10" ht="30" customHeight="1" x14ac:dyDescent="0.25">
      <c r="B87" s="17" t="str">
        <f t="shared" si="3"/>
        <v/>
      </c>
      <c r="C87" s="17" t="str">
        <f>IF(B87="","",COUNTIF($B$9:B87,B87))</f>
        <v/>
      </c>
      <c r="D87" s="75">
        <v>78</v>
      </c>
      <c r="E87" s="89"/>
      <c r="F87" s="89"/>
      <c r="G87" s="90"/>
      <c r="H87" s="91"/>
      <c r="J87" s="18" t="str">
        <f t="shared" si="4"/>
        <v/>
      </c>
    </row>
    <row r="88" spans="2:10" ht="30" customHeight="1" x14ac:dyDescent="0.25">
      <c r="B88" s="17" t="str">
        <f t="shared" si="3"/>
        <v/>
      </c>
      <c r="C88" s="17" t="str">
        <f>IF(B88="","",COUNTIF($B$9:B88,B88))</f>
        <v/>
      </c>
      <c r="D88" s="75">
        <v>79</v>
      </c>
      <c r="E88" s="89"/>
      <c r="F88" s="89"/>
      <c r="G88" s="90"/>
      <c r="H88" s="91"/>
      <c r="J88" s="18" t="str">
        <f t="shared" si="4"/>
        <v/>
      </c>
    </row>
    <row r="89" spans="2:10" ht="30" customHeight="1" x14ac:dyDescent="0.25">
      <c r="B89" s="17" t="str">
        <f t="shared" si="3"/>
        <v/>
      </c>
      <c r="C89" s="17" t="str">
        <f>IF(B89="","",COUNTIF($B$9:B89,B89))</f>
        <v/>
      </c>
      <c r="D89" s="75">
        <v>80</v>
      </c>
      <c r="E89" s="89"/>
      <c r="F89" s="89"/>
      <c r="G89" s="90"/>
      <c r="H89" s="91"/>
      <c r="J89" s="18" t="str">
        <f t="shared" si="4"/>
        <v/>
      </c>
    </row>
    <row r="90" spans="2:10" ht="30" customHeight="1" x14ac:dyDescent="0.25">
      <c r="B90" s="17" t="str">
        <f t="shared" si="3"/>
        <v/>
      </c>
      <c r="C90" s="17" t="str">
        <f>IF(B90="","",COUNTIF($B$9:B90,B90))</f>
        <v/>
      </c>
      <c r="D90" s="75">
        <v>81</v>
      </c>
      <c r="E90" s="89"/>
      <c r="F90" s="89"/>
      <c r="G90" s="90"/>
      <c r="H90" s="91"/>
      <c r="J90" s="18" t="str">
        <f t="shared" si="4"/>
        <v/>
      </c>
    </row>
    <row r="91" spans="2:10" ht="30" customHeight="1" x14ac:dyDescent="0.25">
      <c r="B91" s="17" t="str">
        <f t="shared" si="3"/>
        <v/>
      </c>
      <c r="C91" s="17" t="str">
        <f>IF(B91="","",COUNTIF($B$9:B91,B91))</f>
        <v/>
      </c>
      <c r="D91" s="75">
        <v>82</v>
      </c>
      <c r="E91" s="89"/>
      <c r="F91" s="89"/>
      <c r="G91" s="90"/>
      <c r="H91" s="91"/>
      <c r="J91" s="18" t="str">
        <f t="shared" si="4"/>
        <v/>
      </c>
    </row>
    <row r="92" spans="2:10" ht="30" customHeight="1" x14ac:dyDescent="0.25">
      <c r="B92" s="17" t="str">
        <f t="shared" si="3"/>
        <v/>
      </c>
      <c r="C92" s="17" t="str">
        <f>IF(B92="","",COUNTIF($B$9:B92,B92))</f>
        <v/>
      </c>
      <c r="D92" s="75">
        <v>83</v>
      </c>
      <c r="E92" s="89"/>
      <c r="F92" s="89"/>
      <c r="G92" s="90"/>
      <c r="H92" s="91"/>
      <c r="J92" s="18" t="str">
        <f t="shared" si="4"/>
        <v/>
      </c>
    </row>
    <row r="93" spans="2:10" ht="30" customHeight="1" x14ac:dyDescent="0.25">
      <c r="B93" s="17" t="str">
        <f t="shared" si="3"/>
        <v/>
      </c>
      <c r="C93" s="17" t="str">
        <f>IF(B93="","",COUNTIF($B$9:B93,B93))</f>
        <v/>
      </c>
      <c r="D93" s="75">
        <v>84</v>
      </c>
      <c r="E93" s="89"/>
      <c r="F93" s="89"/>
      <c r="G93" s="90"/>
      <c r="H93" s="91"/>
      <c r="J93" s="18" t="str">
        <f t="shared" si="4"/>
        <v/>
      </c>
    </row>
    <row r="94" spans="2:10" ht="30" customHeight="1" x14ac:dyDescent="0.25">
      <c r="B94" s="17" t="str">
        <f t="shared" si="3"/>
        <v/>
      </c>
      <c r="C94" s="17" t="str">
        <f>IF(B94="","",COUNTIF($B$9:B94,B94))</f>
        <v/>
      </c>
      <c r="D94" s="75">
        <v>85</v>
      </c>
      <c r="E94" s="89"/>
      <c r="F94" s="89"/>
      <c r="G94" s="90"/>
      <c r="H94" s="91"/>
      <c r="J94" s="18" t="str">
        <f t="shared" si="4"/>
        <v/>
      </c>
    </row>
    <row r="95" spans="2:10" ht="30" customHeight="1" x14ac:dyDescent="0.25">
      <c r="B95" s="17" t="str">
        <f t="shared" si="3"/>
        <v/>
      </c>
      <c r="C95" s="17" t="str">
        <f>IF(B95="","",COUNTIF($B$9:B95,B95))</f>
        <v/>
      </c>
      <c r="D95" s="75">
        <v>86</v>
      </c>
      <c r="E95" s="89"/>
      <c r="F95" s="89"/>
      <c r="G95" s="90"/>
      <c r="H95" s="91"/>
      <c r="J95" s="18" t="str">
        <f t="shared" si="4"/>
        <v/>
      </c>
    </row>
    <row r="96" spans="2:10" ht="30" customHeight="1" x14ac:dyDescent="0.25">
      <c r="B96" s="17" t="str">
        <f t="shared" si="3"/>
        <v/>
      </c>
      <c r="C96" s="17" t="str">
        <f>IF(B96="","",COUNTIF($B$9:B96,B96))</f>
        <v/>
      </c>
      <c r="D96" s="75">
        <v>87</v>
      </c>
      <c r="E96" s="89"/>
      <c r="F96" s="89"/>
      <c r="G96" s="90"/>
      <c r="H96" s="91"/>
      <c r="J96" s="18" t="str">
        <f t="shared" si="4"/>
        <v/>
      </c>
    </row>
    <row r="97" spans="2:10" ht="30" customHeight="1" x14ac:dyDescent="0.25">
      <c r="B97" s="17" t="str">
        <f t="shared" si="3"/>
        <v/>
      </c>
      <c r="C97" s="17" t="str">
        <f>IF(B97="","",COUNTIF($B$9:B97,B97))</f>
        <v/>
      </c>
      <c r="D97" s="75">
        <v>88</v>
      </c>
      <c r="E97" s="89"/>
      <c r="F97" s="89"/>
      <c r="G97" s="90"/>
      <c r="H97" s="91"/>
      <c r="J97" s="18" t="str">
        <f t="shared" si="4"/>
        <v/>
      </c>
    </row>
    <row r="98" spans="2:10" ht="30" customHeight="1" x14ac:dyDescent="0.25">
      <c r="B98" s="17" t="str">
        <f t="shared" si="3"/>
        <v/>
      </c>
      <c r="C98" s="17" t="str">
        <f>IF(B98="","",COUNTIF($B$9:B98,B98))</f>
        <v/>
      </c>
      <c r="D98" s="75">
        <v>89</v>
      </c>
      <c r="E98" s="89"/>
      <c r="F98" s="89"/>
      <c r="G98" s="90"/>
      <c r="H98" s="91"/>
      <c r="J98" s="18" t="str">
        <f t="shared" si="4"/>
        <v/>
      </c>
    </row>
    <row r="99" spans="2:10" ht="30" customHeight="1" x14ac:dyDescent="0.25">
      <c r="B99" s="17" t="str">
        <f t="shared" si="3"/>
        <v/>
      </c>
      <c r="C99" s="17" t="str">
        <f>IF(B99="","",COUNTIF($B$9:B99,B99))</f>
        <v/>
      </c>
      <c r="D99" s="75">
        <v>90</v>
      </c>
      <c r="E99" s="89"/>
      <c r="F99" s="89"/>
      <c r="G99" s="90"/>
      <c r="H99" s="91"/>
      <c r="J99" s="18" t="str">
        <f t="shared" si="4"/>
        <v/>
      </c>
    </row>
    <row r="100" spans="2:10" ht="30" customHeight="1" x14ac:dyDescent="0.25">
      <c r="B100" s="17" t="str">
        <f t="shared" si="3"/>
        <v/>
      </c>
      <c r="C100" s="17" t="str">
        <f>IF(B100="","",COUNTIF($B$9:B100,B100))</f>
        <v/>
      </c>
      <c r="D100" s="75">
        <v>91</v>
      </c>
      <c r="E100" s="89"/>
      <c r="F100" s="89"/>
      <c r="G100" s="90"/>
      <c r="H100" s="91"/>
      <c r="J100" s="18" t="str">
        <f t="shared" si="4"/>
        <v/>
      </c>
    </row>
    <row r="101" spans="2:10" ht="30" customHeight="1" x14ac:dyDescent="0.25">
      <c r="B101" s="17" t="str">
        <f t="shared" si="3"/>
        <v/>
      </c>
      <c r="C101" s="17" t="str">
        <f>IF(B101="","",COUNTIF($B$9:B101,B101))</f>
        <v/>
      </c>
      <c r="D101" s="75">
        <v>92</v>
      </c>
      <c r="E101" s="89"/>
      <c r="F101" s="89"/>
      <c r="G101" s="90"/>
      <c r="H101" s="91"/>
      <c r="J101" s="18" t="str">
        <f t="shared" si="4"/>
        <v/>
      </c>
    </row>
    <row r="102" spans="2:10" ht="30" customHeight="1" x14ac:dyDescent="0.25">
      <c r="B102" s="17" t="str">
        <f t="shared" si="3"/>
        <v/>
      </c>
      <c r="C102" s="17" t="str">
        <f>IF(B102="","",COUNTIF($B$9:B102,B102))</f>
        <v/>
      </c>
      <c r="D102" s="75">
        <v>93</v>
      </c>
      <c r="E102" s="89"/>
      <c r="F102" s="89"/>
      <c r="G102" s="90"/>
      <c r="H102" s="91"/>
      <c r="J102" s="18" t="str">
        <f t="shared" si="4"/>
        <v/>
      </c>
    </row>
    <row r="103" spans="2:10" ht="30" customHeight="1" x14ac:dyDescent="0.25">
      <c r="B103" s="17" t="str">
        <f t="shared" si="3"/>
        <v/>
      </c>
      <c r="C103" s="17" t="str">
        <f>IF(B103="","",COUNTIF($B$9:B103,B103))</f>
        <v/>
      </c>
      <c r="D103" s="75">
        <v>94</v>
      </c>
      <c r="E103" s="89"/>
      <c r="F103" s="89"/>
      <c r="G103" s="90"/>
      <c r="H103" s="91"/>
      <c r="J103" s="18" t="str">
        <f t="shared" si="4"/>
        <v/>
      </c>
    </row>
    <row r="104" spans="2:10" ht="30" customHeight="1" x14ac:dyDescent="0.25">
      <c r="B104" s="17" t="str">
        <f t="shared" si="3"/>
        <v/>
      </c>
      <c r="C104" s="17" t="str">
        <f>IF(B104="","",COUNTIF($B$9:B104,B104))</f>
        <v/>
      </c>
      <c r="D104" s="75">
        <v>95</v>
      </c>
      <c r="E104" s="89"/>
      <c r="F104" s="89"/>
      <c r="G104" s="90"/>
      <c r="H104" s="91"/>
      <c r="J104" s="18" t="str">
        <f t="shared" si="4"/>
        <v/>
      </c>
    </row>
    <row r="105" spans="2:10" ht="30" customHeight="1" x14ac:dyDescent="0.25">
      <c r="B105" s="17" t="str">
        <f t="shared" si="3"/>
        <v/>
      </c>
      <c r="C105" s="17" t="str">
        <f>IF(B105="","",COUNTIF($B$9:B105,B105))</f>
        <v/>
      </c>
      <c r="D105" s="75">
        <v>96</v>
      </c>
      <c r="E105" s="89"/>
      <c r="F105" s="89"/>
      <c r="G105" s="90"/>
      <c r="H105" s="91"/>
      <c r="J105" s="18" t="str">
        <f t="shared" si="4"/>
        <v/>
      </c>
    </row>
    <row r="106" spans="2:10" ht="30" customHeight="1" x14ac:dyDescent="0.25">
      <c r="B106" s="17" t="str">
        <f t="shared" si="3"/>
        <v/>
      </c>
      <c r="C106" s="17" t="str">
        <f>IF(B106="","",COUNTIF($B$9:B106,B106))</f>
        <v/>
      </c>
      <c r="D106" s="75">
        <v>97</v>
      </c>
      <c r="E106" s="89"/>
      <c r="F106" s="89"/>
      <c r="G106" s="90"/>
      <c r="H106" s="91"/>
      <c r="J106" s="18" t="str">
        <f t="shared" si="4"/>
        <v/>
      </c>
    </row>
    <row r="107" spans="2:10" ht="30" customHeight="1" x14ac:dyDescent="0.25">
      <c r="B107" s="17" t="str">
        <f t="shared" si="3"/>
        <v/>
      </c>
      <c r="C107" s="17" t="str">
        <f>IF(B107="","",COUNTIF($B$9:B107,B107))</f>
        <v/>
      </c>
      <c r="D107" s="75">
        <v>98</v>
      </c>
      <c r="E107" s="89"/>
      <c r="F107" s="89"/>
      <c r="G107" s="90"/>
      <c r="H107" s="91"/>
      <c r="J107" s="18" t="str">
        <f t="shared" si="4"/>
        <v/>
      </c>
    </row>
    <row r="108" spans="2:10" ht="30" customHeight="1" x14ac:dyDescent="0.25">
      <c r="B108" s="17" t="str">
        <f t="shared" si="3"/>
        <v/>
      </c>
      <c r="C108" s="17" t="str">
        <f>IF(B108="","",COUNTIF($B$9:B108,B108))</f>
        <v/>
      </c>
      <c r="D108" s="75">
        <v>99</v>
      </c>
      <c r="E108" s="89"/>
      <c r="F108" s="89"/>
      <c r="G108" s="90"/>
      <c r="H108" s="91"/>
      <c r="J108" s="18" t="str">
        <f t="shared" si="4"/>
        <v/>
      </c>
    </row>
    <row r="109" spans="2:10" ht="30" customHeight="1" x14ac:dyDescent="0.25">
      <c r="B109" s="17" t="str">
        <f t="shared" si="3"/>
        <v/>
      </c>
      <c r="C109" s="17" t="str">
        <f>IF(B109="","",COUNTIF($B$9:B109,B109))</f>
        <v/>
      </c>
      <c r="D109" s="75">
        <v>100</v>
      </c>
      <c r="E109" s="89"/>
      <c r="F109" s="89"/>
      <c r="G109" s="90"/>
      <c r="H109" s="91"/>
      <c r="J109" s="18" t="str">
        <f t="shared" si="4"/>
        <v/>
      </c>
    </row>
    <row r="110" spans="2:10" ht="30" customHeight="1" x14ac:dyDescent="0.25">
      <c r="B110" s="17" t="str">
        <f t="shared" si="3"/>
        <v/>
      </c>
      <c r="C110" s="17" t="str">
        <f>IF(B110="","",COUNTIF($B$9:B110,B110))</f>
        <v/>
      </c>
      <c r="D110" s="75">
        <v>101</v>
      </c>
      <c r="E110" s="89"/>
      <c r="F110" s="89"/>
      <c r="G110" s="90"/>
      <c r="H110" s="91"/>
      <c r="J110" s="18" t="str">
        <f t="shared" si="4"/>
        <v/>
      </c>
    </row>
    <row r="111" spans="2:10" ht="30" customHeight="1" x14ac:dyDescent="0.25">
      <c r="B111" s="17" t="str">
        <f t="shared" si="3"/>
        <v/>
      </c>
      <c r="C111" s="17" t="str">
        <f>IF(B111="","",COUNTIF($B$9:B111,B111))</f>
        <v/>
      </c>
      <c r="D111" s="75">
        <v>102</v>
      </c>
      <c r="E111" s="89"/>
      <c r="F111" s="89"/>
      <c r="G111" s="90"/>
      <c r="H111" s="91"/>
      <c r="J111" s="18" t="str">
        <f t="shared" si="4"/>
        <v/>
      </c>
    </row>
    <row r="112" spans="2:10" ht="30" customHeight="1" x14ac:dyDescent="0.25">
      <c r="B112" s="17" t="str">
        <f t="shared" si="3"/>
        <v/>
      </c>
      <c r="C112" s="17" t="str">
        <f>IF(B112="","",COUNTIF($B$9:B112,B112))</f>
        <v/>
      </c>
      <c r="D112" s="75">
        <v>103</v>
      </c>
      <c r="E112" s="89"/>
      <c r="F112" s="89"/>
      <c r="G112" s="90"/>
      <c r="H112" s="91"/>
      <c r="J112" s="18" t="str">
        <f t="shared" si="4"/>
        <v/>
      </c>
    </row>
    <row r="113" spans="2:10" ht="30" customHeight="1" x14ac:dyDescent="0.25">
      <c r="B113" s="17" t="str">
        <f t="shared" si="3"/>
        <v/>
      </c>
      <c r="C113" s="17" t="str">
        <f>IF(B113="","",COUNTIF($B$9:B113,B113))</f>
        <v/>
      </c>
      <c r="D113" s="75">
        <v>104</v>
      </c>
      <c r="E113" s="89"/>
      <c r="F113" s="89"/>
      <c r="G113" s="90"/>
      <c r="H113" s="91"/>
      <c r="J113" s="18" t="str">
        <f t="shared" si="4"/>
        <v/>
      </c>
    </row>
    <row r="114" spans="2:10" ht="30" customHeight="1" x14ac:dyDescent="0.25">
      <c r="B114" s="17" t="str">
        <f t="shared" si="3"/>
        <v/>
      </c>
      <c r="C114" s="17" t="str">
        <f>IF(B114="","",COUNTIF($B$9:B114,B114))</f>
        <v/>
      </c>
      <c r="D114" s="75">
        <v>105</v>
      </c>
      <c r="E114" s="89"/>
      <c r="F114" s="89"/>
      <c r="G114" s="90"/>
      <c r="H114" s="91"/>
      <c r="J114" s="18" t="str">
        <f t="shared" si="4"/>
        <v/>
      </c>
    </row>
    <row r="115" spans="2:10" ht="30" customHeight="1" x14ac:dyDescent="0.25">
      <c r="B115" s="17" t="str">
        <f t="shared" si="3"/>
        <v/>
      </c>
      <c r="C115" s="17" t="str">
        <f>IF(B115="","",COUNTIF($B$9:B115,B115))</f>
        <v/>
      </c>
      <c r="D115" s="75">
        <v>106</v>
      </c>
      <c r="E115" s="89"/>
      <c r="F115" s="89"/>
      <c r="G115" s="90"/>
      <c r="H115" s="91"/>
      <c r="J115" s="18" t="str">
        <f t="shared" si="4"/>
        <v/>
      </c>
    </row>
    <row r="116" spans="2:10" ht="30" customHeight="1" x14ac:dyDescent="0.25">
      <c r="B116" s="17" t="str">
        <f t="shared" si="3"/>
        <v/>
      </c>
      <c r="C116" s="17" t="str">
        <f>IF(B116="","",COUNTIF($B$9:B116,B116))</f>
        <v/>
      </c>
      <c r="D116" s="75">
        <v>107</v>
      </c>
      <c r="E116" s="89"/>
      <c r="F116" s="89"/>
      <c r="G116" s="90"/>
      <c r="H116" s="91"/>
      <c r="J116" s="18" t="str">
        <f t="shared" si="4"/>
        <v/>
      </c>
    </row>
    <row r="117" spans="2:10" ht="30" customHeight="1" x14ac:dyDescent="0.25">
      <c r="B117" s="17" t="str">
        <f t="shared" si="3"/>
        <v/>
      </c>
      <c r="C117" s="17" t="str">
        <f>IF(B117="","",COUNTIF($B$9:B117,B117))</f>
        <v/>
      </c>
      <c r="D117" s="75">
        <v>108</v>
      </c>
      <c r="E117" s="89"/>
      <c r="F117" s="89"/>
      <c r="G117" s="90"/>
      <c r="H117" s="91"/>
      <c r="J117" s="18" t="str">
        <f t="shared" si="4"/>
        <v/>
      </c>
    </row>
    <row r="118" spans="2:10" ht="30" customHeight="1" x14ac:dyDescent="0.25">
      <c r="B118" s="17" t="str">
        <f t="shared" si="3"/>
        <v/>
      </c>
      <c r="C118" s="17" t="str">
        <f>IF(B118="","",COUNTIF($B$9:B118,B118))</f>
        <v/>
      </c>
      <c r="D118" s="75">
        <v>109</v>
      </c>
      <c r="E118" s="89"/>
      <c r="F118" s="89"/>
      <c r="G118" s="90"/>
      <c r="H118" s="91"/>
      <c r="J118" s="18" t="str">
        <f t="shared" si="4"/>
        <v/>
      </c>
    </row>
    <row r="119" spans="2:10" ht="30" customHeight="1" x14ac:dyDescent="0.25">
      <c r="B119" s="17" t="str">
        <f t="shared" si="3"/>
        <v/>
      </c>
      <c r="C119" s="17" t="str">
        <f>IF(B119="","",COUNTIF($B$9:B119,B119))</f>
        <v/>
      </c>
      <c r="D119" s="75">
        <v>110</v>
      </c>
      <c r="E119" s="89"/>
      <c r="F119" s="89"/>
      <c r="G119" s="90"/>
      <c r="H119" s="91"/>
      <c r="J119" s="18" t="str">
        <f t="shared" si="4"/>
        <v/>
      </c>
    </row>
    <row r="120" spans="2:10" ht="30" customHeight="1" x14ac:dyDescent="0.25">
      <c r="B120" s="17" t="str">
        <f t="shared" si="3"/>
        <v/>
      </c>
      <c r="C120" s="17" t="str">
        <f>IF(B120="","",COUNTIF($B$9:B120,B120))</f>
        <v/>
      </c>
      <c r="D120" s="75">
        <v>111</v>
      </c>
      <c r="E120" s="89"/>
      <c r="F120" s="89"/>
      <c r="G120" s="90"/>
      <c r="H120" s="91"/>
      <c r="J120" s="18" t="str">
        <f t="shared" si="4"/>
        <v/>
      </c>
    </row>
    <row r="121" spans="2:10" ht="30" customHeight="1" x14ac:dyDescent="0.25">
      <c r="B121" s="17" t="str">
        <f t="shared" si="3"/>
        <v/>
      </c>
      <c r="C121" s="17" t="str">
        <f>IF(B121="","",COUNTIF($B$9:B121,B121))</f>
        <v/>
      </c>
      <c r="D121" s="75">
        <v>112</v>
      </c>
      <c r="E121" s="89"/>
      <c r="F121" s="89"/>
      <c r="G121" s="90"/>
      <c r="H121" s="91"/>
      <c r="J121" s="18" t="str">
        <f t="shared" si="4"/>
        <v/>
      </c>
    </row>
    <row r="122" spans="2:10" ht="30" customHeight="1" x14ac:dyDescent="0.25">
      <c r="B122" s="17" t="str">
        <f t="shared" si="3"/>
        <v/>
      </c>
      <c r="C122" s="17" t="str">
        <f>IF(B122="","",COUNTIF($B$9:B122,B122))</f>
        <v/>
      </c>
      <c r="D122" s="75">
        <v>113</v>
      </c>
      <c r="E122" s="89"/>
      <c r="F122" s="89"/>
      <c r="G122" s="90"/>
      <c r="H122" s="91"/>
      <c r="J122" s="18" t="str">
        <f t="shared" si="4"/>
        <v/>
      </c>
    </row>
    <row r="123" spans="2:10" ht="30" customHeight="1" x14ac:dyDescent="0.25">
      <c r="B123" s="17" t="str">
        <f t="shared" si="3"/>
        <v/>
      </c>
      <c r="C123" s="17" t="str">
        <f>IF(B123="","",COUNTIF($B$9:B123,B123))</f>
        <v/>
      </c>
      <c r="D123" s="75">
        <v>114</v>
      </c>
      <c r="E123" s="89"/>
      <c r="F123" s="89"/>
      <c r="G123" s="90"/>
      <c r="H123" s="91"/>
      <c r="J123" s="18" t="str">
        <f t="shared" si="4"/>
        <v/>
      </c>
    </row>
    <row r="124" spans="2:10" ht="30" customHeight="1" x14ac:dyDescent="0.25">
      <c r="B124" s="17" t="str">
        <f t="shared" si="3"/>
        <v/>
      </c>
      <c r="C124" s="17" t="str">
        <f>IF(B124="","",COUNTIF($B$9:B124,B124))</f>
        <v/>
      </c>
      <c r="D124" s="75">
        <v>115</v>
      </c>
      <c r="E124" s="89"/>
      <c r="F124" s="89"/>
      <c r="G124" s="90"/>
      <c r="H124" s="91"/>
      <c r="J124" s="18" t="str">
        <f t="shared" si="4"/>
        <v/>
      </c>
    </row>
    <row r="125" spans="2:10" ht="30" customHeight="1" x14ac:dyDescent="0.25">
      <c r="B125" s="17" t="str">
        <f t="shared" si="3"/>
        <v/>
      </c>
      <c r="C125" s="17" t="str">
        <f>IF(B125="","",COUNTIF($B$9:B125,B125))</f>
        <v/>
      </c>
      <c r="D125" s="75">
        <v>116</v>
      </c>
      <c r="E125" s="89"/>
      <c r="F125" s="89"/>
      <c r="G125" s="90"/>
      <c r="H125" s="91"/>
      <c r="J125" s="18" t="str">
        <f t="shared" si="4"/>
        <v/>
      </c>
    </row>
    <row r="126" spans="2:10" ht="30" customHeight="1" x14ac:dyDescent="0.25">
      <c r="B126" s="17" t="str">
        <f t="shared" si="3"/>
        <v/>
      </c>
      <c r="C126" s="17" t="str">
        <f>IF(B126="","",COUNTIF($B$9:B126,B126))</f>
        <v/>
      </c>
      <c r="D126" s="75">
        <v>117</v>
      </c>
      <c r="E126" s="89"/>
      <c r="F126" s="89"/>
      <c r="G126" s="90"/>
      <c r="H126" s="91"/>
      <c r="J126" s="18" t="str">
        <f t="shared" si="4"/>
        <v/>
      </c>
    </row>
    <row r="127" spans="2:10" ht="30" customHeight="1" x14ac:dyDescent="0.25">
      <c r="B127" s="17" t="str">
        <f t="shared" si="3"/>
        <v/>
      </c>
      <c r="C127" s="17" t="str">
        <f>IF(B127="","",COUNTIF($B$9:B127,B127))</f>
        <v/>
      </c>
      <c r="D127" s="75">
        <v>118</v>
      </c>
      <c r="E127" s="89"/>
      <c r="F127" s="89"/>
      <c r="G127" s="90"/>
      <c r="H127" s="91"/>
      <c r="J127" s="18" t="str">
        <f t="shared" si="4"/>
        <v/>
      </c>
    </row>
    <row r="128" spans="2:10" ht="30" customHeight="1" x14ac:dyDescent="0.25">
      <c r="B128" s="17" t="str">
        <f t="shared" si="3"/>
        <v/>
      </c>
      <c r="C128" s="17" t="str">
        <f>IF(B128="","",COUNTIF($B$9:B128,B128))</f>
        <v/>
      </c>
      <c r="D128" s="75">
        <v>119</v>
      </c>
      <c r="E128" s="89"/>
      <c r="F128" s="89"/>
      <c r="G128" s="90"/>
      <c r="H128" s="91"/>
      <c r="J128" s="18" t="str">
        <f t="shared" si="4"/>
        <v/>
      </c>
    </row>
    <row r="129" spans="2:10" ht="30" customHeight="1" x14ac:dyDescent="0.25">
      <c r="B129" s="17" t="str">
        <f t="shared" si="3"/>
        <v/>
      </c>
      <c r="C129" s="17" t="str">
        <f>IF(B129="","",COUNTIF($B$9:B129,B129))</f>
        <v/>
      </c>
      <c r="D129" s="75">
        <v>120</v>
      </c>
      <c r="E129" s="89"/>
      <c r="F129" s="89"/>
      <c r="G129" s="90"/>
      <c r="H129" s="91"/>
      <c r="J129" s="18" t="str">
        <f t="shared" si="4"/>
        <v/>
      </c>
    </row>
    <row r="130" spans="2:10" ht="30" customHeight="1" x14ac:dyDescent="0.25">
      <c r="B130" s="17" t="str">
        <f t="shared" si="3"/>
        <v/>
      </c>
      <c r="C130" s="17" t="str">
        <f>IF(B130="","",COUNTIF($B$9:B130,B130))</f>
        <v/>
      </c>
      <c r="D130" s="75">
        <v>121</v>
      </c>
      <c r="E130" s="89"/>
      <c r="F130" s="89"/>
      <c r="G130" s="90"/>
      <c r="H130" s="91"/>
      <c r="J130" s="18" t="str">
        <f t="shared" si="4"/>
        <v/>
      </c>
    </row>
    <row r="131" spans="2:10" ht="30" customHeight="1" x14ac:dyDescent="0.25">
      <c r="B131" s="17" t="str">
        <f t="shared" si="3"/>
        <v/>
      </c>
      <c r="C131" s="17" t="str">
        <f>IF(B131="","",COUNTIF($B$9:B131,B131))</f>
        <v/>
      </c>
      <c r="D131" s="75">
        <v>122</v>
      </c>
      <c r="E131" s="89"/>
      <c r="F131" s="89"/>
      <c r="G131" s="90"/>
      <c r="H131" s="91"/>
      <c r="J131" s="18" t="str">
        <f t="shared" si="4"/>
        <v/>
      </c>
    </row>
    <row r="132" spans="2:10" ht="30" customHeight="1" x14ac:dyDescent="0.25">
      <c r="B132" s="17" t="str">
        <f t="shared" si="3"/>
        <v/>
      </c>
      <c r="C132" s="17" t="str">
        <f>IF(B132="","",COUNTIF($B$9:B132,B132))</f>
        <v/>
      </c>
      <c r="D132" s="75">
        <v>123</v>
      </c>
      <c r="E132" s="89"/>
      <c r="F132" s="89"/>
      <c r="G132" s="90"/>
      <c r="H132" s="91"/>
      <c r="J132" s="18" t="str">
        <f t="shared" si="4"/>
        <v/>
      </c>
    </row>
    <row r="133" spans="2:10" ht="30" customHeight="1" x14ac:dyDescent="0.25">
      <c r="B133" s="17" t="str">
        <f t="shared" si="3"/>
        <v/>
      </c>
      <c r="C133" s="17" t="str">
        <f>IF(B133="","",COUNTIF($B$9:B133,B133))</f>
        <v/>
      </c>
      <c r="D133" s="75">
        <v>124</v>
      </c>
      <c r="E133" s="89"/>
      <c r="F133" s="89"/>
      <c r="G133" s="90"/>
      <c r="H133" s="91"/>
      <c r="J133" s="18" t="str">
        <f t="shared" si="4"/>
        <v/>
      </c>
    </row>
    <row r="134" spans="2:10" ht="30" customHeight="1" x14ac:dyDescent="0.25">
      <c r="B134" s="17" t="str">
        <f t="shared" si="3"/>
        <v/>
      </c>
      <c r="C134" s="17" t="str">
        <f>IF(B134="","",COUNTIF($B$9:B134,B134))</f>
        <v/>
      </c>
      <c r="D134" s="75">
        <v>125</v>
      </c>
      <c r="E134" s="89"/>
      <c r="F134" s="89"/>
      <c r="G134" s="90"/>
      <c r="H134" s="91"/>
      <c r="J134" s="18" t="str">
        <f t="shared" si="4"/>
        <v/>
      </c>
    </row>
    <row r="135" spans="2:10" ht="30" customHeight="1" x14ac:dyDescent="0.25">
      <c r="B135" s="17" t="str">
        <f t="shared" si="3"/>
        <v/>
      </c>
      <c r="C135" s="17" t="str">
        <f>IF(B135="","",COUNTIF($B$9:B135,B135))</f>
        <v/>
      </c>
      <c r="D135" s="75">
        <v>126</v>
      </c>
      <c r="E135" s="89"/>
      <c r="F135" s="89"/>
      <c r="G135" s="90"/>
      <c r="H135" s="91"/>
      <c r="J135" s="18" t="str">
        <f t="shared" si="4"/>
        <v/>
      </c>
    </row>
    <row r="136" spans="2:10" ht="30" customHeight="1" x14ac:dyDescent="0.25">
      <c r="B136" s="17" t="str">
        <f t="shared" si="3"/>
        <v/>
      </c>
      <c r="C136" s="17" t="str">
        <f>IF(B136="","",COUNTIF($B$9:B136,B136))</f>
        <v/>
      </c>
      <c r="D136" s="75">
        <v>127</v>
      </c>
      <c r="E136" s="89"/>
      <c r="F136" s="89"/>
      <c r="G136" s="90"/>
      <c r="H136" s="91"/>
      <c r="J136" s="18" t="str">
        <f t="shared" si="4"/>
        <v/>
      </c>
    </row>
    <row r="137" spans="2:10" ht="30" customHeight="1" x14ac:dyDescent="0.25">
      <c r="B137" s="17" t="str">
        <f t="shared" si="3"/>
        <v/>
      </c>
      <c r="C137" s="17" t="str">
        <f>IF(B137="","",COUNTIF($B$9:B137,B137))</f>
        <v/>
      </c>
      <c r="D137" s="75">
        <v>128</v>
      </c>
      <c r="E137" s="89"/>
      <c r="F137" s="89"/>
      <c r="G137" s="90"/>
      <c r="H137" s="91"/>
      <c r="J137" s="18" t="str">
        <f t="shared" si="4"/>
        <v/>
      </c>
    </row>
    <row r="138" spans="2:10" ht="30" customHeight="1" x14ac:dyDescent="0.25">
      <c r="B138" s="17" t="str">
        <f t="shared" si="3"/>
        <v/>
      </c>
      <c r="C138" s="17" t="str">
        <f>IF(B138="","",COUNTIF($B$9:B138,B138))</f>
        <v/>
      </c>
      <c r="D138" s="75">
        <v>129</v>
      </c>
      <c r="E138" s="89"/>
      <c r="F138" s="89"/>
      <c r="G138" s="90"/>
      <c r="H138" s="91"/>
      <c r="J138" s="18" t="str">
        <f t="shared" si="4"/>
        <v/>
      </c>
    </row>
    <row r="139" spans="2:10" ht="30" customHeight="1" x14ac:dyDescent="0.25">
      <c r="B139" s="17" t="str">
        <f t="shared" ref="B139:B159" si="5">IF(AND(E139="",F139=""),"",CONCATENATE(E139,F139))</f>
        <v/>
      </c>
      <c r="C139" s="17" t="str">
        <f>IF(B139="","",COUNTIF($B$9:B139,B139))</f>
        <v/>
      </c>
      <c r="D139" s="75">
        <v>130</v>
      </c>
      <c r="E139" s="89"/>
      <c r="F139" s="89"/>
      <c r="G139" s="90"/>
      <c r="H139" s="91"/>
      <c r="J139" s="18" t="str">
        <f t="shared" si="4"/>
        <v/>
      </c>
    </row>
    <row r="140" spans="2:10" ht="30" customHeight="1" x14ac:dyDescent="0.25">
      <c r="B140" s="17" t="str">
        <f t="shared" si="5"/>
        <v/>
      </c>
      <c r="C140" s="17" t="str">
        <f>IF(B140="","",COUNTIF($B$9:B140,B140))</f>
        <v/>
      </c>
      <c r="D140" s="75">
        <v>131</v>
      </c>
      <c r="E140" s="89"/>
      <c r="F140" s="89"/>
      <c r="G140" s="90"/>
      <c r="H140" s="91"/>
      <c r="J140" s="18" t="str">
        <f t="shared" si="4"/>
        <v/>
      </c>
    </row>
    <row r="141" spans="2:10" ht="30" customHeight="1" x14ac:dyDescent="0.25">
      <c r="B141" s="17" t="str">
        <f t="shared" si="5"/>
        <v/>
      </c>
      <c r="C141" s="17" t="str">
        <f>IF(B141="","",COUNTIF($B$9:B141,B141))</f>
        <v/>
      </c>
      <c r="D141" s="75">
        <v>132</v>
      </c>
      <c r="E141" s="89"/>
      <c r="F141" s="89"/>
      <c r="G141" s="90"/>
      <c r="H141" s="91"/>
      <c r="J141" s="18" t="str">
        <f t="shared" si="4"/>
        <v/>
      </c>
    </row>
    <row r="142" spans="2:10" ht="30" customHeight="1" x14ac:dyDescent="0.25">
      <c r="B142" s="17" t="str">
        <f t="shared" si="5"/>
        <v/>
      </c>
      <c r="C142" s="17" t="str">
        <f>IF(B142="","",COUNTIF($B$9:B142,B142))</f>
        <v/>
      </c>
      <c r="D142" s="75">
        <v>133</v>
      </c>
      <c r="E142" s="89"/>
      <c r="F142" s="89"/>
      <c r="G142" s="90"/>
      <c r="H142" s="91"/>
      <c r="J142" s="18" t="str">
        <f t="shared" si="4"/>
        <v/>
      </c>
    </row>
    <row r="143" spans="2:10" ht="30" customHeight="1" x14ac:dyDescent="0.25">
      <c r="B143" s="17" t="str">
        <f t="shared" si="5"/>
        <v/>
      </c>
      <c r="C143" s="17" t="str">
        <f>IF(B143="","",COUNTIF($B$9:B143,B143))</f>
        <v/>
      </c>
      <c r="D143" s="75">
        <v>134</v>
      </c>
      <c r="E143" s="89"/>
      <c r="F143" s="89"/>
      <c r="G143" s="90"/>
      <c r="H143" s="91"/>
      <c r="J143" s="18" t="str">
        <f t="shared" si="4"/>
        <v/>
      </c>
    </row>
    <row r="144" spans="2:10" ht="30" customHeight="1" x14ac:dyDescent="0.25">
      <c r="B144" s="17" t="str">
        <f t="shared" si="5"/>
        <v/>
      </c>
      <c r="C144" s="17" t="str">
        <f>IF(B144="","",COUNTIF($B$9:B144,B144))</f>
        <v/>
      </c>
      <c r="D144" s="75">
        <v>135</v>
      </c>
      <c r="E144" s="89"/>
      <c r="F144" s="89"/>
      <c r="G144" s="90"/>
      <c r="H144" s="91"/>
      <c r="J144" s="18" t="str">
        <f t="shared" ref="J144:J159" si="6">IF(OR(C144&lt;=1,C144=""),"",CONCATENATE("NOTA: PARA EL EJERCICIO ",E144," YA SE HA INCORPORADO UN IMPORTE PARA EL ACRÓNIMO ",F144))</f>
        <v/>
      </c>
    </row>
    <row r="145" spans="2:10" ht="30" customHeight="1" x14ac:dyDescent="0.25">
      <c r="B145" s="17" t="str">
        <f t="shared" si="5"/>
        <v/>
      </c>
      <c r="C145" s="17" t="str">
        <f>IF(B145="","",COUNTIF($B$9:B145,B145))</f>
        <v/>
      </c>
      <c r="D145" s="75">
        <v>136</v>
      </c>
      <c r="E145" s="89"/>
      <c r="F145" s="89"/>
      <c r="G145" s="90"/>
      <c r="H145" s="91"/>
      <c r="J145" s="18" t="str">
        <f t="shared" si="6"/>
        <v/>
      </c>
    </row>
    <row r="146" spans="2:10" ht="30" customHeight="1" x14ac:dyDescent="0.25">
      <c r="B146" s="17" t="str">
        <f t="shared" si="5"/>
        <v/>
      </c>
      <c r="C146" s="17" t="str">
        <f>IF(B146="","",COUNTIF($B$9:B146,B146))</f>
        <v/>
      </c>
      <c r="D146" s="75">
        <v>137</v>
      </c>
      <c r="E146" s="89"/>
      <c r="F146" s="89"/>
      <c r="G146" s="90"/>
      <c r="H146" s="91"/>
      <c r="J146" s="18" t="str">
        <f t="shared" si="6"/>
        <v/>
      </c>
    </row>
    <row r="147" spans="2:10" ht="30" customHeight="1" x14ac:dyDescent="0.25">
      <c r="B147" s="17" t="str">
        <f t="shared" si="5"/>
        <v/>
      </c>
      <c r="C147" s="17" t="str">
        <f>IF(B147="","",COUNTIF($B$9:B147,B147))</f>
        <v/>
      </c>
      <c r="D147" s="75">
        <v>138</v>
      </c>
      <c r="E147" s="89"/>
      <c r="F147" s="89"/>
      <c r="G147" s="90"/>
      <c r="H147" s="91"/>
      <c r="J147" s="18" t="str">
        <f t="shared" si="6"/>
        <v/>
      </c>
    </row>
    <row r="148" spans="2:10" ht="30" customHeight="1" x14ac:dyDescent="0.25">
      <c r="B148" s="17" t="str">
        <f t="shared" si="5"/>
        <v/>
      </c>
      <c r="C148" s="17" t="str">
        <f>IF(B148="","",COUNTIF($B$9:B148,B148))</f>
        <v/>
      </c>
      <c r="D148" s="75">
        <v>139</v>
      </c>
      <c r="E148" s="89"/>
      <c r="F148" s="89"/>
      <c r="G148" s="90"/>
      <c r="H148" s="91"/>
      <c r="J148" s="18" t="str">
        <f t="shared" si="6"/>
        <v/>
      </c>
    </row>
    <row r="149" spans="2:10" ht="30" customHeight="1" x14ac:dyDescent="0.25">
      <c r="B149" s="17" t="str">
        <f t="shared" si="5"/>
        <v/>
      </c>
      <c r="C149" s="17" t="str">
        <f>IF(B149="","",COUNTIF($B$9:B149,B149))</f>
        <v/>
      </c>
      <c r="D149" s="75">
        <v>140</v>
      </c>
      <c r="E149" s="89"/>
      <c r="F149" s="89"/>
      <c r="G149" s="90"/>
      <c r="H149" s="91"/>
      <c r="J149" s="18" t="str">
        <f t="shared" si="6"/>
        <v/>
      </c>
    </row>
    <row r="150" spans="2:10" ht="30" customHeight="1" x14ac:dyDescent="0.25">
      <c r="B150" s="17" t="str">
        <f t="shared" si="5"/>
        <v/>
      </c>
      <c r="C150" s="17" t="str">
        <f>IF(B150="","",COUNTIF($B$9:B150,B150))</f>
        <v/>
      </c>
      <c r="D150" s="75">
        <v>141</v>
      </c>
      <c r="E150" s="89"/>
      <c r="F150" s="89"/>
      <c r="G150" s="90"/>
      <c r="H150" s="91"/>
      <c r="J150" s="18" t="str">
        <f t="shared" si="6"/>
        <v/>
      </c>
    </row>
    <row r="151" spans="2:10" ht="30" customHeight="1" x14ac:dyDescent="0.25">
      <c r="B151" s="17" t="str">
        <f t="shared" si="5"/>
        <v/>
      </c>
      <c r="C151" s="17" t="str">
        <f>IF(B151="","",COUNTIF($B$9:B151,B151))</f>
        <v/>
      </c>
      <c r="D151" s="75">
        <v>142</v>
      </c>
      <c r="E151" s="89"/>
      <c r="F151" s="89"/>
      <c r="G151" s="90"/>
      <c r="H151" s="91"/>
      <c r="J151" s="18" t="str">
        <f t="shared" si="6"/>
        <v/>
      </c>
    </row>
    <row r="152" spans="2:10" ht="30" customHeight="1" x14ac:dyDescent="0.25">
      <c r="B152" s="17" t="str">
        <f t="shared" si="5"/>
        <v/>
      </c>
      <c r="C152" s="17" t="str">
        <f>IF(B152="","",COUNTIF($B$9:B152,B152))</f>
        <v/>
      </c>
      <c r="D152" s="75">
        <v>143</v>
      </c>
      <c r="E152" s="89"/>
      <c r="F152" s="89"/>
      <c r="G152" s="90"/>
      <c r="H152" s="91"/>
      <c r="J152" s="18" t="str">
        <f t="shared" si="6"/>
        <v/>
      </c>
    </row>
    <row r="153" spans="2:10" ht="30" customHeight="1" x14ac:dyDescent="0.25">
      <c r="B153" s="17" t="str">
        <f t="shared" si="5"/>
        <v/>
      </c>
      <c r="C153" s="17" t="str">
        <f>IF(B153="","",COUNTIF($B$9:B153,B153))</f>
        <v/>
      </c>
      <c r="D153" s="75">
        <v>144</v>
      </c>
      <c r="E153" s="89"/>
      <c r="F153" s="89"/>
      <c r="G153" s="90"/>
      <c r="H153" s="91"/>
      <c r="J153" s="18" t="str">
        <f t="shared" si="6"/>
        <v/>
      </c>
    </row>
    <row r="154" spans="2:10" ht="30" customHeight="1" x14ac:dyDescent="0.25">
      <c r="B154" s="17" t="str">
        <f t="shared" si="5"/>
        <v/>
      </c>
      <c r="C154" s="17" t="str">
        <f>IF(B154="","",COUNTIF($B$9:B154,B154))</f>
        <v/>
      </c>
      <c r="D154" s="75">
        <v>145</v>
      </c>
      <c r="E154" s="89"/>
      <c r="F154" s="89"/>
      <c r="G154" s="90"/>
      <c r="H154" s="91"/>
      <c r="J154" s="18" t="str">
        <f t="shared" si="6"/>
        <v/>
      </c>
    </row>
    <row r="155" spans="2:10" ht="30" customHeight="1" x14ac:dyDescent="0.25">
      <c r="B155" s="17" t="str">
        <f t="shared" si="5"/>
        <v/>
      </c>
      <c r="C155" s="17" t="str">
        <f>IF(B155="","",COUNTIF($B$9:B155,B155))</f>
        <v/>
      </c>
      <c r="D155" s="75">
        <v>146</v>
      </c>
      <c r="E155" s="89"/>
      <c r="F155" s="89"/>
      <c r="G155" s="90"/>
      <c r="H155" s="91"/>
      <c r="J155" s="18" t="str">
        <f t="shared" si="6"/>
        <v/>
      </c>
    </row>
    <row r="156" spans="2:10" ht="30" customHeight="1" x14ac:dyDescent="0.25">
      <c r="B156" s="17" t="str">
        <f t="shared" si="5"/>
        <v/>
      </c>
      <c r="C156" s="17" t="str">
        <f>IF(B156="","",COUNTIF($B$9:B156,B156))</f>
        <v/>
      </c>
      <c r="D156" s="75">
        <v>147</v>
      </c>
      <c r="E156" s="89"/>
      <c r="F156" s="89"/>
      <c r="G156" s="90"/>
      <c r="H156" s="91"/>
      <c r="J156" s="18" t="str">
        <f t="shared" si="6"/>
        <v/>
      </c>
    </row>
    <row r="157" spans="2:10" ht="30" customHeight="1" x14ac:dyDescent="0.25">
      <c r="B157" s="17" t="str">
        <f t="shared" si="5"/>
        <v/>
      </c>
      <c r="C157" s="17" t="str">
        <f>IF(B157="","",COUNTIF($B$9:B157,B157))</f>
        <v/>
      </c>
      <c r="D157" s="75">
        <v>148</v>
      </c>
      <c r="E157" s="89"/>
      <c r="F157" s="89"/>
      <c r="G157" s="90"/>
      <c r="H157" s="91"/>
      <c r="J157" s="18" t="str">
        <f t="shared" si="6"/>
        <v/>
      </c>
    </row>
    <row r="158" spans="2:10" ht="30" customHeight="1" x14ac:dyDescent="0.25">
      <c r="B158" s="17" t="str">
        <f t="shared" si="5"/>
        <v/>
      </c>
      <c r="C158" s="17" t="str">
        <f>IF(B158="","",COUNTIF($B$9:B158,B158))</f>
        <v/>
      </c>
      <c r="D158" s="75">
        <v>149</v>
      </c>
      <c r="E158" s="89"/>
      <c r="F158" s="89"/>
      <c r="G158" s="90"/>
      <c r="H158" s="91"/>
      <c r="J158" s="18" t="str">
        <f t="shared" si="6"/>
        <v/>
      </c>
    </row>
    <row r="159" spans="2:10" ht="30" customHeight="1" x14ac:dyDescent="0.25">
      <c r="B159" s="17" t="str">
        <f t="shared" si="5"/>
        <v/>
      </c>
      <c r="C159" s="17" t="str">
        <f>IF(B159="","",COUNTIF($B$9:B159,B159))</f>
        <v/>
      </c>
      <c r="D159" s="75">
        <v>150</v>
      </c>
      <c r="E159" s="89"/>
      <c r="F159" s="89"/>
      <c r="G159" s="90"/>
      <c r="H159" s="91"/>
      <c r="J159" s="18" t="str">
        <f t="shared" si="6"/>
        <v/>
      </c>
    </row>
  </sheetData>
  <sheetProtection algorithmName="SHA-512" hashValue="aefeMRFVOGtTIsEa6+MU5qhg3Hv1isqKwkrzmd0yTjPYUQhrRAdw/L041Lz6vSIyQUIOPQBa8trohw7SP6d9sQ==" saltValue="AWDjxu794h42r/6REDM82w==" spinCount="100000" sheet="1" objects="1" scenarios="1"/>
  <phoneticPr fontId="1" type="noConversion"/>
  <conditionalFormatting sqref="J10:J159">
    <cfRule type="expression" dxfId="4" priority="1">
      <formula>$J10&lt;&gt;""</formula>
    </cfRule>
  </conditionalFormatting>
  <printOptions horizontalCentered="1"/>
  <pageMargins left="0.59055118110236227" right="0.59055118110236227" top="0.59055118110236227" bottom="0.39370078740157483" header="0.19685039370078741" footer="0.19685039370078741"/>
  <pageSetup paperSize="9" scale="85" orientation="portrait" r:id="rId1"/>
  <headerFooter>
    <oddFooter>&amp;L&amp;"Nunito Sans,Normal"&amp;8MOD61&amp;C&amp;"Nunito Sans,Normal"&amp;8&amp;A&amp;R&amp;"Nunito Sans,Normal"&amp;8&amp;P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9325-D3FB-4735-9085-99980DC254FB}">
  <sheetPr>
    <tabColor rgb="FFB8D637"/>
  </sheetPr>
  <dimension ref="A1:J166"/>
  <sheetViews>
    <sheetView showGridLines="0" zoomScaleNormal="100" workbookViewId="0">
      <selection activeCell="G11" sqref="G11:H11"/>
    </sheetView>
  </sheetViews>
  <sheetFormatPr baseColWidth="10" defaultColWidth="11.42578125" defaultRowHeight="15" x14ac:dyDescent="0.25"/>
  <cols>
    <col min="1" max="1" width="5.7109375" style="18" customWidth="1"/>
    <col min="2" max="3" width="20.7109375" style="18" hidden="1" customWidth="1"/>
    <col min="4" max="4" width="10.7109375" style="23" hidden="1" customWidth="1"/>
    <col min="5" max="5" width="25.7109375" style="80" customWidth="1"/>
    <col min="6" max="6" width="30.7109375" style="18" customWidth="1"/>
    <col min="7" max="7" width="15.7109375" style="17" customWidth="1"/>
    <col min="8" max="8" width="15.7109375" style="23" customWidth="1"/>
    <col min="9" max="9" width="5.7109375" style="18" customWidth="1"/>
    <col min="10" max="10" width="78.28515625" style="18" bestFit="1" customWidth="1"/>
    <col min="11" max="16384" width="11.42578125" style="18"/>
  </cols>
  <sheetData>
    <row r="1" spans="1:10" ht="15" customHeight="1" x14ac:dyDescent="0.25">
      <c r="A1" s="17"/>
      <c r="B1" s="17"/>
      <c r="C1" s="17"/>
      <c r="D1" s="17"/>
      <c r="H1" s="18"/>
      <c r="I1" s="76"/>
    </row>
    <row r="2" spans="1:10" ht="15" customHeight="1" x14ac:dyDescent="0.25">
      <c r="B2" s="17"/>
      <c r="C2" s="17"/>
      <c r="D2" s="17"/>
      <c r="H2" s="18"/>
      <c r="I2" s="77"/>
      <c r="J2" s="25"/>
    </row>
    <row r="3" spans="1:10" ht="15" customHeight="1" x14ac:dyDescent="0.25">
      <c r="B3" s="17"/>
      <c r="C3" s="17"/>
      <c r="D3" s="17"/>
    </row>
    <row r="4" spans="1:10" ht="15" customHeight="1" x14ac:dyDescent="0.25">
      <c r="B4" s="17"/>
      <c r="C4" s="17"/>
      <c r="D4" s="17"/>
      <c r="H4" s="21"/>
      <c r="I4" s="77"/>
      <c r="J4" s="22"/>
    </row>
    <row r="5" spans="1:10" ht="15" customHeight="1" x14ac:dyDescent="0.25">
      <c r="B5" s="17"/>
      <c r="C5" s="17"/>
      <c r="D5" s="17"/>
      <c r="H5" s="69" t="str">
        <f>'GASTOS PERSONAL DEL PROYECTO'!$H$5</f>
        <v>Nº DE EXPEDIENTE: 2024.08..0000</v>
      </c>
      <c r="I5" s="77"/>
    </row>
    <row r="6" spans="1:10" ht="15" customHeight="1" x14ac:dyDescent="0.25">
      <c r="B6" s="17"/>
      <c r="C6" s="17"/>
      <c r="D6" s="17"/>
      <c r="H6" s="18"/>
      <c r="I6" s="77"/>
    </row>
    <row r="7" spans="1:10" ht="15" customHeight="1" x14ac:dyDescent="0.25">
      <c r="B7" s="17"/>
      <c r="C7" s="17"/>
      <c r="D7" s="17"/>
      <c r="H7" s="18"/>
      <c r="I7" s="76"/>
    </row>
    <row r="8" spans="1:10" ht="15" customHeight="1" thickBot="1" x14ac:dyDescent="0.3">
      <c r="B8" s="17"/>
      <c r="C8" s="17"/>
      <c r="D8" s="17"/>
      <c r="H8" s="18"/>
      <c r="I8" s="76"/>
    </row>
    <row r="9" spans="1:10" s="26" customFormat="1" ht="20.100000000000001" customHeight="1" thickBot="1" x14ac:dyDescent="0.3">
      <c r="D9" s="27"/>
      <c r="E9" s="81"/>
      <c r="F9" s="125" t="s">
        <v>7</v>
      </c>
      <c r="G9" s="126"/>
      <c r="H9" s="79">
        <f>SUM(F13:F166)</f>
        <v>0</v>
      </c>
    </row>
    <row r="10" spans="1:10" ht="15" customHeight="1" thickBot="1" x14ac:dyDescent="0.3"/>
    <row r="11" spans="1:10" ht="39.950000000000003" customHeight="1" thickBot="1" x14ac:dyDescent="0.3">
      <c r="F11" s="78" t="s">
        <v>71</v>
      </c>
      <c r="G11" s="124" t="s">
        <v>72</v>
      </c>
      <c r="H11" s="124"/>
    </row>
    <row r="12" spans="1:10" ht="9.9499999999999993" customHeight="1" x14ac:dyDescent="0.25">
      <c r="H12" s="18"/>
    </row>
    <row r="13" spans="1:10" ht="15" customHeight="1" x14ac:dyDescent="0.25">
      <c r="B13" s="18" t="str">
        <f>AUXILIAR!AM10</f>
        <v>X</v>
      </c>
      <c r="C13" s="18" t="str">
        <f>AUXILIAR!AN10</f>
        <v>X</v>
      </c>
      <c r="D13" s="18" t="str">
        <f>AUXILIAR!AO10</f>
        <v>X</v>
      </c>
      <c r="E13" s="80" t="str">
        <f>IF(LEFT(B13,1)="E",B13,"")</f>
        <v/>
      </c>
      <c r="F13" s="24" t="str">
        <f>IF(LEFT(B13,1)="E",D13,"")</f>
        <v/>
      </c>
      <c r="G13" s="17" t="str">
        <f>IF(B13="X","",IF(LEFT(B13,1)&lt;&gt;"E",C13,""))</f>
        <v/>
      </c>
      <c r="H13" s="76" t="str">
        <f>IF(B13="X","",IF(LEFT(B13,1)&lt;&gt;"E",D13,""))</f>
        <v/>
      </c>
      <c r="J13" s="18" t="str">
        <f t="shared" ref="J13:J20" si="0">IF(AND(H12&gt;0,H13="",H14&lt;&gt;"",D13="X"),"NOTA: REVISAR SI SE HA DUPLICADO UN ACRÓNIMO PARA UN MISMO EJERCICIO","")</f>
        <v/>
      </c>
    </row>
    <row r="14" spans="1:10" ht="15" customHeight="1" x14ac:dyDescent="0.25">
      <c r="B14" s="18" t="str">
        <f>AUXILIAR!AM11</f>
        <v>X</v>
      </c>
      <c r="C14" s="18" t="str">
        <f>AUXILIAR!AN11</f>
        <v>X</v>
      </c>
      <c r="D14" s="18" t="str">
        <f>AUXILIAR!AO11</f>
        <v>X</v>
      </c>
      <c r="E14" s="80" t="str">
        <f t="shared" ref="E14:E77" si="1">IF(LEFT(B14,1)="E",B14,"")</f>
        <v/>
      </c>
      <c r="F14" s="24" t="str">
        <f t="shared" ref="F14:F77" si="2">IF(LEFT(B14,1)="E",D14,"")</f>
        <v/>
      </c>
      <c r="G14" s="17" t="str">
        <f t="shared" ref="G14:G77" si="3">IF(B14="X","",IF(LEFT(B14,1)&lt;&gt;"E",C14,""))</f>
        <v/>
      </c>
      <c r="H14" s="76" t="str">
        <f t="shared" ref="H14:H77" si="4">IF(B14="X","",IF(LEFT(B14,1)&lt;&gt;"E",D14,""))</f>
        <v/>
      </c>
      <c r="J14" s="18" t="str">
        <f t="shared" si="0"/>
        <v/>
      </c>
    </row>
    <row r="15" spans="1:10" ht="15" customHeight="1" x14ac:dyDescent="0.25">
      <c r="B15" s="18" t="str">
        <f>AUXILIAR!AM12</f>
        <v>X</v>
      </c>
      <c r="C15" s="18" t="str">
        <f>AUXILIAR!AN12</f>
        <v>X</v>
      </c>
      <c r="D15" s="18" t="str">
        <f>AUXILIAR!AO12</f>
        <v>X</v>
      </c>
      <c r="E15" s="80" t="str">
        <f t="shared" si="1"/>
        <v/>
      </c>
      <c r="F15" s="24" t="str">
        <f t="shared" si="2"/>
        <v/>
      </c>
      <c r="G15" s="17" t="str">
        <f t="shared" si="3"/>
        <v/>
      </c>
      <c r="H15" s="76" t="str">
        <f t="shared" si="4"/>
        <v/>
      </c>
      <c r="J15" s="18" t="str">
        <f t="shared" si="0"/>
        <v/>
      </c>
    </row>
    <row r="16" spans="1:10" ht="15" customHeight="1" x14ac:dyDescent="0.25">
      <c r="B16" s="18" t="str">
        <f>AUXILIAR!AM13</f>
        <v>X</v>
      </c>
      <c r="C16" s="18" t="str">
        <f>AUXILIAR!AN13</f>
        <v>X</v>
      </c>
      <c r="D16" s="18" t="str">
        <f>AUXILIAR!AO13</f>
        <v>X</v>
      </c>
      <c r="E16" s="80" t="str">
        <f t="shared" si="1"/>
        <v/>
      </c>
      <c r="F16" s="24" t="str">
        <f t="shared" si="2"/>
        <v/>
      </c>
      <c r="G16" s="17" t="str">
        <f t="shared" si="3"/>
        <v/>
      </c>
      <c r="H16" s="76" t="str">
        <f t="shared" si="4"/>
        <v/>
      </c>
      <c r="J16" s="18" t="str">
        <f t="shared" si="0"/>
        <v/>
      </c>
    </row>
    <row r="17" spans="2:10" ht="15" customHeight="1" x14ac:dyDescent="0.25">
      <c r="B17" s="18" t="str">
        <f>AUXILIAR!AM14</f>
        <v>X</v>
      </c>
      <c r="C17" s="18" t="str">
        <f>AUXILIAR!AN14</f>
        <v>X</v>
      </c>
      <c r="D17" s="18" t="str">
        <f>AUXILIAR!AO14</f>
        <v>X</v>
      </c>
      <c r="E17" s="80" t="str">
        <f t="shared" si="1"/>
        <v/>
      </c>
      <c r="F17" s="24" t="str">
        <f t="shared" si="2"/>
        <v/>
      </c>
      <c r="G17" s="17" t="str">
        <f t="shared" si="3"/>
        <v/>
      </c>
      <c r="H17" s="76" t="str">
        <f t="shared" si="4"/>
        <v/>
      </c>
      <c r="J17" s="18" t="str">
        <f t="shared" si="0"/>
        <v/>
      </c>
    </row>
    <row r="18" spans="2:10" ht="15" customHeight="1" x14ac:dyDescent="0.25">
      <c r="B18" s="18" t="str">
        <f>AUXILIAR!AM15</f>
        <v>X</v>
      </c>
      <c r="C18" s="18" t="str">
        <f>AUXILIAR!AN15</f>
        <v>X</v>
      </c>
      <c r="D18" s="18" t="str">
        <f>AUXILIAR!AO15</f>
        <v>X</v>
      </c>
      <c r="E18" s="80" t="str">
        <f t="shared" si="1"/>
        <v/>
      </c>
      <c r="F18" s="24" t="str">
        <f t="shared" si="2"/>
        <v/>
      </c>
      <c r="G18" s="17" t="str">
        <f t="shared" si="3"/>
        <v/>
      </c>
      <c r="H18" s="76" t="str">
        <f t="shared" si="4"/>
        <v/>
      </c>
      <c r="J18" s="18" t="str">
        <f t="shared" si="0"/>
        <v/>
      </c>
    </row>
    <row r="19" spans="2:10" ht="15" customHeight="1" x14ac:dyDescent="0.25">
      <c r="B19" s="18" t="str">
        <f>AUXILIAR!AM16</f>
        <v>X</v>
      </c>
      <c r="C19" s="18" t="str">
        <f>AUXILIAR!AN16</f>
        <v>X</v>
      </c>
      <c r="D19" s="18" t="str">
        <f>AUXILIAR!AO16</f>
        <v>X</v>
      </c>
      <c r="E19" s="80" t="str">
        <f t="shared" si="1"/>
        <v/>
      </c>
      <c r="F19" s="24" t="str">
        <f t="shared" si="2"/>
        <v/>
      </c>
      <c r="G19" s="17" t="str">
        <f t="shared" si="3"/>
        <v/>
      </c>
      <c r="H19" s="76" t="str">
        <f t="shared" si="4"/>
        <v/>
      </c>
      <c r="J19" s="18" t="str">
        <f t="shared" si="0"/>
        <v/>
      </c>
    </row>
    <row r="20" spans="2:10" ht="15" customHeight="1" x14ac:dyDescent="0.25">
      <c r="B20" s="18" t="str">
        <f>AUXILIAR!AM17</f>
        <v>X</v>
      </c>
      <c r="C20" s="18" t="str">
        <f>AUXILIAR!AN17</f>
        <v>X</v>
      </c>
      <c r="D20" s="18" t="str">
        <f>AUXILIAR!AO17</f>
        <v>X</v>
      </c>
      <c r="E20" s="80" t="str">
        <f t="shared" si="1"/>
        <v/>
      </c>
      <c r="F20" s="24" t="str">
        <f t="shared" si="2"/>
        <v/>
      </c>
      <c r="G20" s="17" t="str">
        <f t="shared" si="3"/>
        <v/>
      </c>
      <c r="H20" s="76" t="str">
        <f t="shared" si="4"/>
        <v/>
      </c>
      <c r="J20" s="18" t="str">
        <f t="shared" si="0"/>
        <v/>
      </c>
    </row>
    <row r="21" spans="2:10" ht="15" customHeight="1" x14ac:dyDescent="0.25">
      <c r="B21" s="18" t="str">
        <f>AUXILIAR!AM18</f>
        <v>X</v>
      </c>
      <c r="C21" s="18" t="str">
        <f>AUXILIAR!AN18</f>
        <v>X</v>
      </c>
      <c r="D21" s="18" t="str">
        <f>AUXILIAR!AO18</f>
        <v>X</v>
      </c>
      <c r="E21" s="80" t="str">
        <f t="shared" si="1"/>
        <v/>
      </c>
      <c r="F21" s="24" t="str">
        <f t="shared" si="2"/>
        <v/>
      </c>
      <c r="G21" s="17" t="str">
        <f t="shared" si="3"/>
        <v/>
      </c>
      <c r="H21" s="76" t="str">
        <f t="shared" si="4"/>
        <v/>
      </c>
      <c r="J21" s="18" t="str">
        <f>IF(AND(H20&gt;0,H21="",H22&lt;&gt;"",D21="X"),"NOTA: REVISAR SI SE HA DUPLICADO UN ACRÓNIMO PARA UN MISMO EJERCICIO","")</f>
        <v/>
      </c>
    </row>
    <row r="22" spans="2:10" ht="15" customHeight="1" x14ac:dyDescent="0.25">
      <c r="B22" s="18" t="str">
        <f>AUXILIAR!AM19</f>
        <v>X</v>
      </c>
      <c r="C22" s="18" t="str">
        <f>AUXILIAR!AN19</f>
        <v>X</v>
      </c>
      <c r="D22" s="18" t="str">
        <f>AUXILIAR!AO19</f>
        <v>X</v>
      </c>
      <c r="E22" s="80" t="str">
        <f t="shared" si="1"/>
        <v/>
      </c>
      <c r="F22" s="24" t="str">
        <f t="shared" si="2"/>
        <v/>
      </c>
      <c r="G22" s="17" t="str">
        <f t="shared" si="3"/>
        <v/>
      </c>
      <c r="H22" s="76" t="str">
        <f t="shared" si="4"/>
        <v/>
      </c>
      <c r="J22" s="18" t="str">
        <f t="shared" ref="J22:J85" si="5">IF(AND(H21&gt;0,H22="",H23&lt;&gt;"",D22="X"),"NOTA: REVISAR SI SE HA DUPLICADO UN ACRÓNIMO PARA UN MISMO EJERCICIO","")</f>
        <v/>
      </c>
    </row>
    <row r="23" spans="2:10" ht="15" customHeight="1" x14ac:dyDescent="0.25">
      <c r="B23" s="18" t="str">
        <f>AUXILIAR!AM20</f>
        <v>X</v>
      </c>
      <c r="C23" s="18" t="str">
        <f>AUXILIAR!AN20</f>
        <v>X</v>
      </c>
      <c r="D23" s="18" t="str">
        <f>AUXILIAR!AO20</f>
        <v>X</v>
      </c>
      <c r="E23" s="80" t="str">
        <f t="shared" si="1"/>
        <v/>
      </c>
      <c r="F23" s="24" t="str">
        <f t="shared" si="2"/>
        <v/>
      </c>
      <c r="G23" s="17" t="str">
        <f t="shared" si="3"/>
        <v/>
      </c>
      <c r="H23" s="76" t="str">
        <f t="shared" si="4"/>
        <v/>
      </c>
      <c r="J23" s="18" t="str">
        <f t="shared" si="5"/>
        <v/>
      </c>
    </row>
    <row r="24" spans="2:10" ht="15" customHeight="1" x14ac:dyDescent="0.25">
      <c r="B24" s="18" t="str">
        <f>AUXILIAR!AM21</f>
        <v>X</v>
      </c>
      <c r="C24" s="18" t="str">
        <f>AUXILIAR!AN21</f>
        <v>X</v>
      </c>
      <c r="D24" s="18" t="str">
        <f>AUXILIAR!AO21</f>
        <v>X</v>
      </c>
      <c r="E24" s="80" t="str">
        <f t="shared" si="1"/>
        <v/>
      </c>
      <c r="F24" s="24" t="str">
        <f t="shared" si="2"/>
        <v/>
      </c>
      <c r="G24" s="17" t="str">
        <f t="shared" si="3"/>
        <v/>
      </c>
      <c r="H24" s="76" t="str">
        <f t="shared" si="4"/>
        <v/>
      </c>
      <c r="J24" s="18" t="str">
        <f t="shared" si="5"/>
        <v/>
      </c>
    </row>
    <row r="25" spans="2:10" ht="15" customHeight="1" x14ac:dyDescent="0.25">
      <c r="B25" s="18" t="str">
        <f>AUXILIAR!AM22</f>
        <v>X</v>
      </c>
      <c r="C25" s="18" t="str">
        <f>AUXILIAR!AN22</f>
        <v>X</v>
      </c>
      <c r="D25" s="18" t="str">
        <f>AUXILIAR!AO22</f>
        <v>X</v>
      </c>
      <c r="E25" s="80" t="str">
        <f t="shared" si="1"/>
        <v/>
      </c>
      <c r="F25" s="24" t="str">
        <f t="shared" si="2"/>
        <v/>
      </c>
      <c r="G25" s="17" t="str">
        <f t="shared" si="3"/>
        <v/>
      </c>
      <c r="H25" s="76" t="str">
        <f t="shared" si="4"/>
        <v/>
      </c>
      <c r="J25" s="18" t="str">
        <f t="shared" si="5"/>
        <v/>
      </c>
    </row>
    <row r="26" spans="2:10" ht="15" customHeight="1" x14ac:dyDescent="0.25">
      <c r="B26" s="18" t="str">
        <f>AUXILIAR!AM23</f>
        <v>X</v>
      </c>
      <c r="C26" s="18" t="str">
        <f>AUXILIAR!AN23</f>
        <v>X</v>
      </c>
      <c r="D26" s="18" t="str">
        <f>AUXILIAR!AO23</f>
        <v>X</v>
      </c>
      <c r="E26" s="80" t="str">
        <f t="shared" si="1"/>
        <v/>
      </c>
      <c r="F26" s="24" t="str">
        <f t="shared" si="2"/>
        <v/>
      </c>
      <c r="G26" s="17" t="str">
        <f t="shared" si="3"/>
        <v/>
      </c>
      <c r="H26" s="76" t="str">
        <f t="shared" si="4"/>
        <v/>
      </c>
      <c r="J26" s="18" t="str">
        <f t="shared" si="5"/>
        <v/>
      </c>
    </row>
    <row r="27" spans="2:10" ht="15" customHeight="1" x14ac:dyDescent="0.25">
      <c r="B27" s="18" t="str">
        <f>AUXILIAR!AM24</f>
        <v>X</v>
      </c>
      <c r="C27" s="18" t="str">
        <f>AUXILIAR!AN24</f>
        <v>X</v>
      </c>
      <c r="D27" s="18" t="str">
        <f>AUXILIAR!AO24</f>
        <v>X</v>
      </c>
      <c r="E27" s="80" t="str">
        <f t="shared" si="1"/>
        <v/>
      </c>
      <c r="F27" s="24" t="str">
        <f t="shared" si="2"/>
        <v/>
      </c>
      <c r="G27" s="17" t="str">
        <f t="shared" si="3"/>
        <v/>
      </c>
      <c r="H27" s="76" t="str">
        <f t="shared" si="4"/>
        <v/>
      </c>
      <c r="J27" s="18" t="str">
        <f t="shared" si="5"/>
        <v/>
      </c>
    </row>
    <row r="28" spans="2:10" ht="15" customHeight="1" x14ac:dyDescent="0.25">
      <c r="B28" s="18" t="str">
        <f>AUXILIAR!AM25</f>
        <v>X</v>
      </c>
      <c r="C28" s="18" t="str">
        <f>AUXILIAR!AN25</f>
        <v>X</v>
      </c>
      <c r="D28" s="18" t="str">
        <f>AUXILIAR!AO25</f>
        <v>X</v>
      </c>
      <c r="E28" s="80" t="str">
        <f t="shared" si="1"/>
        <v/>
      </c>
      <c r="F28" s="24" t="str">
        <f t="shared" si="2"/>
        <v/>
      </c>
      <c r="G28" s="17" t="str">
        <f t="shared" si="3"/>
        <v/>
      </c>
      <c r="H28" s="76" t="str">
        <f t="shared" si="4"/>
        <v/>
      </c>
      <c r="J28" s="18" t="str">
        <f t="shared" si="5"/>
        <v/>
      </c>
    </row>
    <row r="29" spans="2:10" ht="15" customHeight="1" x14ac:dyDescent="0.25">
      <c r="B29" s="18" t="str">
        <f>AUXILIAR!AM26</f>
        <v>X</v>
      </c>
      <c r="C29" s="18" t="str">
        <f>AUXILIAR!AN26</f>
        <v>X</v>
      </c>
      <c r="D29" s="18" t="str">
        <f>AUXILIAR!AO26</f>
        <v>X</v>
      </c>
      <c r="E29" s="80" t="str">
        <f t="shared" si="1"/>
        <v/>
      </c>
      <c r="F29" s="24" t="str">
        <f t="shared" si="2"/>
        <v/>
      </c>
      <c r="G29" s="17" t="str">
        <f t="shared" si="3"/>
        <v/>
      </c>
      <c r="H29" s="76" t="str">
        <f t="shared" si="4"/>
        <v/>
      </c>
      <c r="J29" s="18" t="str">
        <f t="shared" si="5"/>
        <v/>
      </c>
    </row>
    <row r="30" spans="2:10" ht="15" customHeight="1" x14ac:dyDescent="0.25">
      <c r="B30" s="18" t="str">
        <f>AUXILIAR!AM27</f>
        <v>X</v>
      </c>
      <c r="C30" s="18" t="str">
        <f>AUXILIAR!AN27</f>
        <v>X</v>
      </c>
      <c r="D30" s="18" t="str">
        <f>AUXILIAR!AO27</f>
        <v>X</v>
      </c>
      <c r="E30" s="80" t="str">
        <f t="shared" si="1"/>
        <v/>
      </c>
      <c r="F30" s="24" t="str">
        <f t="shared" si="2"/>
        <v/>
      </c>
      <c r="G30" s="17" t="str">
        <f t="shared" si="3"/>
        <v/>
      </c>
      <c r="H30" s="76" t="str">
        <f t="shared" si="4"/>
        <v/>
      </c>
      <c r="J30" s="18" t="str">
        <f t="shared" si="5"/>
        <v/>
      </c>
    </row>
    <row r="31" spans="2:10" ht="15" customHeight="1" x14ac:dyDescent="0.25">
      <c r="B31" s="18" t="str">
        <f>AUXILIAR!AM28</f>
        <v>X</v>
      </c>
      <c r="C31" s="18" t="str">
        <f>AUXILIAR!AN28</f>
        <v>X</v>
      </c>
      <c r="D31" s="18" t="str">
        <f>AUXILIAR!AO28</f>
        <v>X</v>
      </c>
      <c r="E31" s="80" t="str">
        <f t="shared" si="1"/>
        <v/>
      </c>
      <c r="F31" s="24" t="str">
        <f t="shared" si="2"/>
        <v/>
      </c>
      <c r="G31" s="17" t="str">
        <f t="shared" si="3"/>
        <v/>
      </c>
      <c r="H31" s="76" t="str">
        <f t="shared" si="4"/>
        <v/>
      </c>
      <c r="J31" s="18" t="str">
        <f t="shared" si="5"/>
        <v/>
      </c>
    </row>
    <row r="32" spans="2:10" ht="15" customHeight="1" x14ac:dyDescent="0.25">
      <c r="B32" s="18" t="str">
        <f>AUXILIAR!AM29</f>
        <v>X</v>
      </c>
      <c r="C32" s="18" t="str">
        <f>AUXILIAR!AN29</f>
        <v>X</v>
      </c>
      <c r="D32" s="18" t="str">
        <f>AUXILIAR!AO29</f>
        <v>X</v>
      </c>
      <c r="E32" s="80" t="str">
        <f t="shared" si="1"/>
        <v/>
      </c>
      <c r="F32" s="24" t="str">
        <f t="shared" si="2"/>
        <v/>
      </c>
      <c r="G32" s="17" t="str">
        <f t="shared" si="3"/>
        <v/>
      </c>
      <c r="H32" s="76" t="str">
        <f t="shared" si="4"/>
        <v/>
      </c>
      <c r="J32" s="18" t="str">
        <f t="shared" si="5"/>
        <v/>
      </c>
    </row>
    <row r="33" spans="2:10" ht="15" customHeight="1" x14ac:dyDescent="0.25">
      <c r="B33" s="18" t="str">
        <f>AUXILIAR!AM30</f>
        <v>X</v>
      </c>
      <c r="C33" s="18" t="str">
        <f>AUXILIAR!AN30</f>
        <v>X</v>
      </c>
      <c r="D33" s="18" t="str">
        <f>AUXILIAR!AO30</f>
        <v>X</v>
      </c>
      <c r="E33" s="80" t="str">
        <f t="shared" si="1"/>
        <v/>
      </c>
      <c r="F33" s="24" t="str">
        <f t="shared" si="2"/>
        <v/>
      </c>
      <c r="G33" s="17" t="str">
        <f t="shared" si="3"/>
        <v/>
      </c>
      <c r="H33" s="76" t="str">
        <f t="shared" si="4"/>
        <v/>
      </c>
      <c r="J33" s="18" t="str">
        <f t="shared" si="5"/>
        <v/>
      </c>
    </row>
    <row r="34" spans="2:10" ht="15" customHeight="1" x14ac:dyDescent="0.25">
      <c r="B34" s="18" t="str">
        <f>AUXILIAR!AM31</f>
        <v>X</v>
      </c>
      <c r="C34" s="18" t="str">
        <f>AUXILIAR!AN31</f>
        <v>X</v>
      </c>
      <c r="D34" s="18" t="str">
        <f>AUXILIAR!AO31</f>
        <v>X</v>
      </c>
      <c r="E34" s="80" t="str">
        <f t="shared" si="1"/>
        <v/>
      </c>
      <c r="F34" s="24" t="str">
        <f t="shared" si="2"/>
        <v/>
      </c>
      <c r="G34" s="17" t="str">
        <f t="shared" si="3"/>
        <v/>
      </c>
      <c r="H34" s="76" t="str">
        <f t="shared" si="4"/>
        <v/>
      </c>
      <c r="J34" s="18" t="str">
        <f t="shared" si="5"/>
        <v/>
      </c>
    </row>
    <row r="35" spans="2:10" ht="15" customHeight="1" x14ac:dyDescent="0.25">
      <c r="B35" s="18" t="str">
        <f>AUXILIAR!AM32</f>
        <v>X</v>
      </c>
      <c r="C35" s="18" t="str">
        <f>AUXILIAR!AN32</f>
        <v>X</v>
      </c>
      <c r="D35" s="18" t="str">
        <f>AUXILIAR!AO32</f>
        <v>X</v>
      </c>
      <c r="E35" s="80" t="str">
        <f t="shared" si="1"/>
        <v/>
      </c>
      <c r="F35" s="24" t="str">
        <f t="shared" si="2"/>
        <v/>
      </c>
      <c r="G35" s="17" t="str">
        <f t="shared" si="3"/>
        <v/>
      </c>
      <c r="H35" s="76" t="str">
        <f t="shared" si="4"/>
        <v/>
      </c>
      <c r="J35" s="18" t="str">
        <f t="shared" si="5"/>
        <v/>
      </c>
    </row>
    <row r="36" spans="2:10" ht="15" customHeight="1" x14ac:dyDescent="0.25">
      <c r="B36" s="18" t="str">
        <f>AUXILIAR!AM33</f>
        <v>X</v>
      </c>
      <c r="C36" s="18" t="str">
        <f>AUXILIAR!AN33</f>
        <v>X</v>
      </c>
      <c r="D36" s="18" t="str">
        <f>AUXILIAR!AO33</f>
        <v>X</v>
      </c>
      <c r="E36" s="80" t="str">
        <f t="shared" si="1"/>
        <v/>
      </c>
      <c r="F36" s="24" t="str">
        <f t="shared" si="2"/>
        <v/>
      </c>
      <c r="G36" s="17" t="str">
        <f t="shared" si="3"/>
        <v/>
      </c>
      <c r="H36" s="76" t="str">
        <f t="shared" si="4"/>
        <v/>
      </c>
      <c r="J36" s="18" t="str">
        <f t="shared" si="5"/>
        <v/>
      </c>
    </row>
    <row r="37" spans="2:10" ht="15" customHeight="1" x14ac:dyDescent="0.25">
      <c r="B37" s="18" t="str">
        <f>AUXILIAR!AM34</f>
        <v>X</v>
      </c>
      <c r="C37" s="18" t="str">
        <f>AUXILIAR!AN34</f>
        <v>X</v>
      </c>
      <c r="D37" s="18" t="str">
        <f>AUXILIAR!AO34</f>
        <v>X</v>
      </c>
      <c r="E37" s="80" t="str">
        <f t="shared" si="1"/>
        <v/>
      </c>
      <c r="F37" s="24" t="str">
        <f t="shared" si="2"/>
        <v/>
      </c>
      <c r="G37" s="17" t="str">
        <f t="shared" si="3"/>
        <v/>
      </c>
      <c r="H37" s="76" t="str">
        <f t="shared" si="4"/>
        <v/>
      </c>
      <c r="J37" s="18" t="str">
        <f t="shared" si="5"/>
        <v/>
      </c>
    </row>
    <row r="38" spans="2:10" ht="15" customHeight="1" x14ac:dyDescent="0.25">
      <c r="B38" s="18" t="str">
        <f>AUXILIAR!AM35</f>
        <v>X</v>
      </c>
      <c r="C38" s="18" t="str">
        <f>AUXILIAR!AN35</f>
        <v>X</v>
      </c>
      <c r="D38" s="18" t="str">
        <f>AUXILIAR!AO35</f>
        <v>X</v>
      </c>
      <c r="E38" s="80" t="str">
        <f t="shared" si="1"/>
        <v/>
      </c>
      <c r="F38" s="24" t="str">
        <f t="shared" si="2"/>
        <v/>
      </c>
      <c r="G38" s="17" t="str">
        <f t="shared" si="3"/>
        <v/>
      </c>
      <c r="H38" s="76" t="str">
        <f t="shared" si="4"/>
        <v/>
      </c>
      <c r="J38" s="18" t="str">
        <f t="shared" si="5"/>
        <v/>
      </c>
    </row>
    <row r="39" spans="2:10" ht="15" customHeight="1" x14ac:dyDescent="0.25">
      <c r="B39" s="18" t="str">
        <f>AUXILIAR!AM36</f>
        <v>X</v>
      </c>
      <c r="C39" s="18" t="str">
        <f>AUXILIAR!AN36</f>
        <v>X</v>
      </c>
      <c r="D39" s="18" t="str">
        <f>AUXILIAR!AO36</f>
        <v>X</v>
      </c>
      <c r="E39" s="80" t="str">
        <f t="shared" si="1"/>
        <v/>
      </c>
      <c r="F39" s="24" t="str">
        <f t="shared" si="2"/>
        <v/>
      </c>
      <c r="G39" s="17" t="str">
        <f t="shared" si="3"/>
        <v/>
      </c>
      <c r="H39" s="76" t="str">
        <f t="shared" si="4"/>
        <v/>
      </c>
      <c r="J39" s="18" t="str">
        <f t="shared" si="5"/>
        <v/>
      </c>
    </row>
    <row r="40" spans="2:10" ht="15" customHeight="1" x14ac:dyDescent="0.25">
      <c r="B40" s="18" t="str">
        <f>AUXILIAR!AM37</f>
        <v>X</v>
      </c>
      <c r="C40" s="18" t="str">
        <f>AUXILIAR!AN37</f>
        <v>X</v>
      </c>
      <c r="D40" s="18" t="str">
        <f>AUXILIAR!AO37</f>
        <v>X</v>
      </c>
      <c r="E40" s="80" t="str">
        <f t="shared" si="1"/>
        <v/>
      </c>
      <c r="F40" s="24" t="str">
        <f t="shared" si="2"/>
        <v/>
      </c>
      <c r="G40" s="17" t="str">
        <f t="shared" si="3"/>
        <v/>
      </c>
      <c r="H40" s="76" t="str">
        <f t="shared" si="4"/>
        <v/>
      </c>
      <c r="J40" s="18" t="str">
        <f t="shared" si="5"/>
        <v/>
      </c>
    </row>
    <row r="41" spans="2:10" ht="15" customHeight="1" x14ac:dyDescent="0.25">
      <c r="B41" s="18" t="str">
        <f>AUXILIAR!AM38</f>
        <v>X</v>
      </c>
      <c r="C41" s="18" t="str">
        <f>AUXILIAR!AN38</f>
        <v>X</v>
      </c>
      <c r="D41" s="18" t="str">
        <f>AUXILIAR!AO38</f>
        <v>X</v>
      </c>
      <c r="E41" s="80" t="str">
        <f t="shared" si="1"/>
        <v/>
      </c>
      <c r="F41" s="24" t="str">
        <f t="shared" si="2"/>
        <v/>
      </c>
      <c r="G41" s="17" t="str">
        <f t="shared" si="3"/>
        <v/>
      </c>
      <c r="H41" s="76" t="str">
        <f t="shared" si="4"/>
        <v/>
      </c>
      <c r="J41" s="18" t="str">
        <f t="shared" si="5"/>
        <v/>
      </c>
    </row>
    <row r="42" spans="2:10" ht="15" customHeight="1" x14ac:dyDescent="0.25">
      <c r="B42" s="18" t="str">
        <f>AUXILIAR!AM39</f>
        <v>X</v>
      </c>
      <c r="C42" s="18" t="str">
        <f>AUXILIAR!AN39</f>
        <v>X</v>
      </c>
      <c r="D42" s="18" t="str">
        <f>AUXILIAR!AO39</f>
        <v>X</v>
      </c>
      <c r="E42" s="80" t="str">
        <f t="shared" si="1"/>
        <v/>
      </c>
      <c r="F42" s="24" t="str">
        <f t="shared" si="2"/>
        <v/>
      </c>
      <c r="G42" s="17" t="str">
        <f t="shared" si="3"/>
        <v/>
      </c>
      <c r="H42" s="76" t="str">
        <f t="shared" si="4"/>
        <v/>
      </c>
      <c r="J42" s="18" t="str">
        <f t="shared" si="5"/>
        <v/>
      </c>
    </row>
    <row r="43" spans="2:10" ht="15" customHeight="1" x14ac:dyDescent="0.25">
      <c r="B43" s="18" t="str">
        <f>AUXILIAR!AM40</f>
        <v>X</v>
      </c>
      <c r="C43" s="18" t="str">
        <f>AUXILIAR!AN40</f>
        <v>X</v>
      </c>
      <c r="D43" s="18" t="str">
        <f>AUXILIAR!AO40</f>
        <v>X</v>
      </c>
      <c r="E43" s="80" t="str">
        <f t="shared" si="1"/>
        <v/>
      </c>
      <c r="F43" s="24" t="str">
        <f t="shared" si="2"/>
        <v/>
      </c>
      <c r="G43" s="17" t="str">
        <f t="shared" si="3"/>
        <v/>
      </c>
      <c r="H43" s="76" t="str">
        <f t="shared" si="4"/>
        <v/>
      </c>
      <c r="J43" s="18" t="str">
        <f t="shared" si="5"/>
        <v/>
      </c>
    </row>
    <row r="44" spans="2:10" ht="15" customHeight="1" x14ac:dyDescent="0.25">
      <c r="B44" s="18" t="str">
        <f>AUXILIAR!AM41</f>
        <v>X</v>
      </c>
      <c r="C44" s="18" t="str">
        <f>AUXILIAR!AN41</f>
        <v>X</v>
      </c>
      <c r="D44" s="18" t="str">
        <f>AUXILIAR!AO41</f>
        <v>X</v>
      </c>
      <c r="E44" s="80" t="str">
        <f t="shared" si="1"/>
        <v/>
      </c>
      <c r="F44" s="24" t="str">
        <f t="shared" si="2"/>
        <v/>
      </c>
      <c r="G44" s="17" t="str">
        <f t="shared" si="3"/>
        <v/>
      </c>
      <c r="H44" s="76" t="str">
        <f t="shared" si="4"/>
        <v/>
      </c>
      <c r="J44" s="18" t="str">
        <f t="shared" si="5"/>
        <v/>
      </c>
    </row>
    <row r="45" spans="2:10" ht="15" customHeight="1" x14ac:dyDescent="0.25">
      <c r="B45" s="18" t="str">
        <f>AUXILIAR!AM42</f>
        <v>X</v>
      </c>
      <c r="C45" s="18" t="str">
        <f>AUXILIAR!AN42</f>
        <v>X</v>
      </c>
      <c r="D45" s="18" t="str">
        <f>AUXILIAR!AO42</f>
        <v>X</v>
      </c>
      <c r="E45" s="80" t="str">
        <f t="shared" si="1"/>
        <v/>
      </c>
      <c r="F45" s="24" t="str">
        <f t="shared" si="2"/>
        <v/>
      </c>
      <c r="G45" s="17" t="str">
        <f t="shared" si="3"/>
        <v/>
      </c>
      <c r="H45" s="76" t="str">
        <f t="shared" si="4"/>
        <v/>
      </c>
      <c r="J45" s="18" t="str">
        <f t="shared" si="5"/>
        <v/>
      </c>
    </row>
    <row r="46" spans="2:10" ht="15" customHeight="1" x14ac:dyDescent="0.25">
      <c r="B46" s="18" t="str">
        <f>AUXILIAR!AM43</f>
        <v>X</v>
      </c>
      <c r="C46" s="18" t="str">
        <f>AUXILIAR!AN43</f>
        <v>X</v>
      </c>
      <c r="D46" s="18" t="str">
        <f>AUXILIAR!AO43</f>
        <v>X</v>
      </c>
      <c r="E46" s="80" t="str">
        <f t="shared" si="1"/>
        <v/>
      </c>
      <c r="F46" s="24" t="str">
        <f t="shared" si="2"/>
        <v/>
      </c>
      <c r="G46" s="17" t="str">
        <f t="shared" si="3"/>
        <v/>
      </c>
      <c r="H46" s="76" t="str">
        <f t="shared" si="4"/>
        <v/>
      </c>
      <c r="J46" s="18" t="str">
        <f t="shared" si="5"/>
        <v/>
      </c>
    </row>
    <row r="47" spans="2:10" ht="15" customHeight="1" x14ac:dyDescent="0.25">
      <c r="B47" s="18" t="str">
        <f>AUXILIAR!AM44</f>
        <v>X</v>
      </c>
      <c r="C47" s="18" t="str">
        <f>AUXILIAR!AN44</f>
        <v>X</v>
      </c>
      <c r="D47" s="18" t="str">
        <f>AUXILIAR!AO44</f>
        <v>X</v>
      </c>
      <c r="E47" s="80" t="str">
        <f t="shared" si="1"/>
        <v/>
      </c>
      <c r="F47" s="24" t="str">
        <f t="shared" si="2"/>
        <v/>
      </c>
      <c r="G47" s="17" t="str">
        <f t="shared" si="3"/>
        <v/>
      </c>
      <c r="H47" s="76" t="str">
        <f t="shared" si="4"/>
        <v/>
      </c>
      <c r="J47" s="18" t="str">
        <f t="shared" si="5"/>
        <v/>
      </c>
    </row>
    <row r="48" spans="2:10" ht="15" customHeight="1" x14ac:dyDescent="0.25">
      <c r="B48" s="18" t="str">
        <f>AUXILIAR!AM45</f>
        <v>X</v>
      </c>
      <c r="C48" s="18" t="str">
        <f>AUXILIAR!AN45</f>
        <v>X</v>
      </c>
      <c r="D48" s="18" t="str">
        <f>AUXILIAR!AO45</f>
        <v>X</v>
      </c>
      <c r="E48" s="80" t="str">
        <f t="shared" si="1"/>
        <v/>
      </c>
      <c r="F48" s="24" t="str">
        <f t="shared" si="2"/>
        <v/>
      </c>
      <c r="G48" s="17" t="str">
        <f t="shared" si="3"/>
        <v/>
      </c>
      <c r="H48" s="76" t="str">
        <f t="shared" si="4"/>
        <v/>
      </c>
      <c r="J48" s="18" t="str">
        <f t="shared" si="5"/>
        <v/>
      </c>
    </row>
    <row r="49" spans="2:10" ht="15" customHeight="1" x14ac:dyDescent="0.25">
      <c r="B49" s="18" t="str">
        <f>AUXILIAR!AM46</f>
        <v>X</v>
      </c>
      <c r="C49" s="18" t="str">
        <f>AUXILIAR!AN46</f>
        <v>X</v>
      </c>
      <c r="D49" s="18" t="str">
        <f>AUXILIAR!AO46</f>
        <v>X</v>
      </c>
      <c r="E49" s="80" t="str">
        <f t="shared" si="1"/>
        <v/>
      </c>
      <c r="F49" s="24" t="str">
        <f t="shared" si="2"/>
        <v/>
      </c>
      <c r="G49" s="17" t="str">
        <f t="shared" si="3"/>
        <v/>
      </c>
      <c r="H49" s="76" t="str">
        <f t="shared" si="4"/>
        <v/>
      </c>
      <c r="J49" s="18" t="str">
        <f t="shared" si="5"/>
        <v/>
      </c>
    </row>
    <row r="50" spans="2:10" ht="15" customHeight="1" x14ac:dyDescent="0.25">
      <c r="B50" s="18" t="str">
        <f>AUXILIAR!AM47</f>
        <v>X</v>
      </c>
      <c r="C50" s="18" t="str">
        <f>AUXILIAR!AN47</f>
        <v>X</v>
      </c>
      <c r="D50" s="18" t="str">
        <f>AUXILIAR!AO47</f>
        <v>X</v>
      </c>
      <c r="E50" s="80" t="str">
        <f t="shared" si="1"/>
        <v/>
      </c>
      <c r="F50" s="24" t="str">
        <f t="shared" si="2"/>
        <v/>
      </c>
      <c r="G50" s="17" t="str">
        <f t="shared" si="3"/>
        <v/>
      </c>
      <c r="H50" s="76" t="str">
        <f t="shared" si="4"/>
        <v/>
      </c>
      <c r="J50" s="18" t="str">
        <f t="shared" si="5"/>
        <v/>
      </c>
    </row>
    <row r="51" spans="2:10" ht="15" customHeight="1" x14ac:dyDescent="0.25">
      <c r="B51" s="18" t="str">
        <f>AUXILIAR!AM48</f>
        <v>X</v>
      </c>
      <c r="C51" s="18" t="str">
        <f>AUXILIAR!AN48</f>
        <v>X</v>
      </c>
      <c r="D51" s="18" t="str">
        <f>AUXILIAR!AO48</f>
        <v>X</v>
      </c>
      <c r="E51" s="80" t="str">
        <f t="shared" si="1"/>
        <v/>
      </c>
      <c r="F51" s="24" t="str">
        <f t="shared" si="2"/>
        <v/>
      </c>
      <c r="G51" s="17" t="str">
        <f t="shared" si="3"/>
        <v/>
      </c>
      <c r="H51" s="76" t="str">
        <f t="shared" si="4"/>
        <v/>
      </c>
      <c r="J51" s="18" t="str">
        <f t="shared" si="5"/>
        <v/>
      </c>
    </row>
    <row r="52" spans="2:10" ht="15" customHeight="1" x14ac:dyDescent="0.25">
      <c r="B52" s="18" t="str">
        <f>AUXILIAR!AM49</f>
        <v>X</v>
      </c>
      <c r="C52" s="18" t="str">
        <f>AUXILIAR!AN49</f>
        <v>X</v>
      </c>
      <c r="D52" s="18" t="str">
        <f>AUXILIAR!AO49</f>
        <v>X</v>
      </c>
      <c r="E52" s="80" t="str">
        <f t="shared" si="1"/>
        <v/>
      </c>
      <c r="F52" s="24" t="str">
        <f t="shared" si="2"/>
        <v/>
      </c>
      <c r="G52" s="17" t="str">
        <f t="shared" si="3"/>
        <v/>
      </c>
      <c r="H52" s="76" t="str">
        <f t="shared" si="4"/>
        <v/>
      </c>
      <c r="J52" s="18" t="str">
        <f t="shared" si="5"/>
        <v/>
      </c>
    </row>
    <row r="53" spans="2:10" ht="15" customHeight="1" x14ac:dyDescent="0.25">
      <c r="B53" s="18" t="str">
        <f>AUXILIAR!AM50</f>
        <v>X</v>
      </c>
      <c r="C53" s="18" t="str">
        <f>AUXILIAR!AN50</f>
        <v>X</v>
      </c>
      <c r="D53" s="18" t="str">
        <f>AUXILIAR!AO50</f>
        <v>X</v>
      </c>
      <c r="E53" s="80" t="str">
        <f t="shared" si="1"/>
        <v/>
      </c>
      <c r="F53" s="24" t="str">
        <f t="shared" si="2"/>
        <v/>
      </c>
      <c r="G53" s="17" t="str">
        <f t="shared" si="3"/>
        <v/>
      </c>
      <c r="H53" s="76" t="str">
        <f t="shared" si="4"/>
        <v/>
      </c>
      <c r="J53" s="18" t="str">
        <f t="shared" si="5"/>
        <v/>
      </c>
    </row>
    <row r="54" spans="2:10" ht="15" customHeight="1" x14ac:dyDescent="0.25">
      <c r="B54" s="18" t="str">
        <f>AUXILIAR!AM51</f>
        <v>X</v>
      </c>
      <c r="C54" s="18" t="str">
        <f>AUXILIAR!AN51</f>
        <v>X</v>
      </c>
      <c r="D54" s="18" t="str">
        <f>AUXILIAR!AO51</f>
        <v>X</v>
      </c>
      <c r="E54" s="80" t="str">
        <f t="shared" si="1"/>
        <v/>
      </c>
      <c r="F54" s="24" t="str">
        <f t="shared" si="2"/>
        <v/>
      </c>
      <c r="G54" s="17" t="str">
        <f t="shared" si="3"/>
        <v/>
      </c>
      <c r="H54" s="76" t="str">
        <f t="shared" si="4"/>
        <v/>
      </c>
      <c r="J54" s="18" t="str">
        <f t="shared" si="5"/>
        <v/>
      </c>
    </row>
    <row r="55" spans="2:10" ht="15" customHeight="1" x14ac:dyDescent="0.25">
      <c r="B55" s="18" t="str">
        <f>AUXILIAR!AM52</f>
        <v>X</v>
      </c>
      <c r="C55" s="18" t="str">
        <f>AUXILIAR!AN52</f>
        <v>X</v>
      </c>
      <c r="D55" s="18" t="str">
        <f>AUXILIAR!AO52</f>
        <v>X</v>
      </c>
      <c r="E55" s="80" t="str">
        <f t="shared" si="1"/>
        <v/>
      </c>
      <c r="F55" s="24" t="str">
        <f t="shared" si="2"/>
        <v/>
      </c>
      <c r="G55" s="17" t="str">
        <f t="shared" si="3"/>
        <v/>
      </c>
      <c r="H55" s="76" t="str">
        <f t="shared" si="4"/>
        <v/>
      </c>
      <c r="J55" s="18" t="str">
        <f t="shared" si="5"/>
        <v/>
      </c>
    </row>
    <row r="56" spans="2:10" ht="15" customHeight="1" x14ac:dyDescent="0.25">
      <c r="B56" s="18" t="str">
        <f>AUXILIAR!AM53</f>
        <v>X</v>
      </c>
      <c r="C56" s="18" t="str">
        <f>AUXILIAR!AN53</f>
        <v>X</v>
      </c>
      <c r="D56" s="18" t="str">
        <f>AUXILIAR!AO53</f>
        <v>X</v>
      </c>
      <c r="E56" s="80" t="str">
        <f t="shared" si="1"/>
        <v/>
      </c>
      <c r="F56" s="24" t="str">
        <f t="shared" si="2"/>
        <v/>
      </c>
      <c r="G56" s="17" t="str">
        <f t="shared" si="3"/>
        <v/>
      </c>
      <c r="H56" s="76" t="str">
        <f t="shared" si="4"/>
        <v/>
      </c>
      <c r="J56" s="18" t="str">
        <f t="shared" si="5"/>
        <v/>
      </c>
    </row>
    <row r="57" spans="2:10" ht="15" customHeight="1" x14ac:dyDescent="0.25">
      <c r="B57" s="18" t="str">
        <f>AUXILIAR!AM54</f>
        <v>X</v>
      </c>
      <c r="C57" s="18" t="str">
        <f>AUXILIAR!AN54</f>
        <v>X</v>
      </c>
      <c r="D57" s="18" t="str">
        <f>AUXILIAR!AO54</f>
        <v>X</v>
      </c>
      <c r="E57" s="80" t="str">
        <f t="shared" si="1"/>
        <v/>
      </c>
      <c r="F57" s="24" t="str">
        <f t="shared" si="2"/>
        <v/>
      </c>
      <c r="G57" s="17" t="str">
        <f t="shared" si="3"/>
        <v/>
      </c>
      <c r="H57" s="76" t="str">
        <f t="shared" si="4"/>
        <v/>
      </c>
      <c r="J57" s="18" t="str">
        <f t="shared" si="5"/>
        <v/>
      </c>
    </row>
    <row r="58" spans="2:10" ht="15" customHeight="1" x14ac:dyDescent="0.25">
      <c r="B58" s="18" t="str">
        <f>AUXILIAR!AM55</f>
        <v>X</v>
      </c>
      <c r="C58" s="18" t="str">
        <f>AUXILIAR!AN55</f>
        <v>X</v>
      </c>
      <c r="D58" s="18" t="str">
        <f>AUXILIAR!AO55</f>
        <v>X</v>
      </c>
      <c r="E58" s="80" t="str">
        <f t="shared" si="1"/>
        <v/>
      </c>
      <c r="F58" s="24" t="str">
        <f t="shared" si="2"/>
        <v/>
      </c>
      <c r="G58" s="17" t="str">
        <f t="shared" si="3"/>
        <v/>
      </c>
      <c r="H58" s="76" t="str">
        <f t="shared" si="4"/>
        <v/>
      </c>
      <c r="J58" s="18" t="str">
        <f t="shared" si="5"/>
        <v/>
      </c>
    </row>
    <row r="59" spans="2:10" ht="15" customHeight="1" x14ac:dyDescent="0.25">
      <c r="B59" s="18" t="str">
        <f>AUXILIAR!AM56</f>
        <v>X</v>
      </c>
      <c r="C59" s="18" t="str">
        <f>AUXILIAR!AN56</f>
        <v>X</v>
      </c>
      <c r="D59" s="18" t="str">
        <f>AUXILIAR!AO56</f>
        <v>X</v>
      </c>
      <c r="E59" s="80" t="str">
        <f t="shared" si="1"/>
        <v/>
      </c>
      <c r="F59" s="24" t="str">
        <f t="shared" si="2"/>
        <v/>
      </c>
      <c r="G59" s="17" t="str">
        <f t="shared" si="3"/>
        <v/>
      </c>
      <c r="H59" s="76" t="str">
        <f t="shared" si="4"/>
        <v/>
      </c>
      <c r="J59" s="18" t="str">
        <f t="shared" si="5"/>
        <v/>
      </c>
    </row>
    <row r="60" spans="2:10" ht="15" customHeight="1" x14ac:dyDescent="0.25">
      <c r="B60" s="18" t="str">
        <f>AUXILIAR!AM57</f>
        <v>X</v>
      </c>
      <c r="C60" s="18" t="str">
        <f>AUXILIAR!AN57</f>
        <v>X</v>
      </c>
      <c r="D60" s="18" t="str">
        <f>AUXILIAR!AO57</f>
        <v>X</v>
      </c>
      <c r="E60" s="80" t="str">
        <f t="shared" si="1"/>
        <v/>
      </c>
      <c r="F60" s="24" t="str">
        <f t="shared" si="2"/>
        <v/>
      </c>
      <c r="G60" s="17" t="str">
        <f t="shared" si="3"/>
        <v/>
      </c>
      <c r="H60" s="76" t="str">
        <f t="shared" si="4"/>
        <v/>
      </c>
      <c r="J60" s="18" t="str">
        <f t="shared" si="5"/>
        <v/>
      </c>
    </row>
    <row r="61" spans="2:10" ht="15" customHeight="1" x14ac:dyDescent="0.25">
      <c r="B61" s="18" t="str">
        <f>AUXILIAR!AM58</f>
        <v>X</v>
      </c>
      <c r="C61" s="18" t="str">
        <f>AUXILIAR!AN58</f>
        <v>X</v>
      </c>
      <c r="D61" s="18" t="str">
        <f>AUXILIAR!AO58</f>
        <v>X</v>
      </c>
      <c r="E61" s="80" t="str">
        <f t="shared" si="1"/>
        <v/>
      </c>
      <c r="F61" s="24" t="str">
        <f t="shared" si="2"/>
        <v/>
      </c>
      <c r="G61" s="17" t="str">
        <f t="shared" si="3"/>
        <v/>
      </c>
      <c r="H61" s="76" t="str">
        <f t="shared" si="4"/>
        <v/>
      </c>
      <c r="J61" s="18" t="str">
        <f t="shared" si="5"/>
        <v/>
      </c>
    </row>
    <row r="62" spans="2:10" ht="15" customHeight="1" x14ac:dyDescent="0.25">
      <c r="B62" s="18" t="str">
        <f>AUXILIAR!AM59</f>
        <v>X</v>
      </c>
      <c r="C62" s="18" t="str">
        <f>AUXILIAR!AN59</f>
        <v>X</v>
      </c>
      <c r="D62" s="18" t="str">
        <f>AUXILIAR!AO59</f>
        <v>X</v>
      </c>
      <c r="E62" s="80" t="str">
        <f t="shared" si="1"/>
        <v/>
      </c>
      <c r="F62" s="24" t="str">
        <f t="shared" si="2"/>
        <v/>
      </c>
      <c r="G62" s="17" t="str">
        <f t="shared" si="3"/>
        <v/>
      </c>
      <c r="H62" s="76" t="str">
        <f t="shared" si="4"/>
        <v/>
      </c>
      <c r="J62" s="18" t="str">
        <f t="shared" si="5"/>
        <v/>
      </c>
    </row>
    <row r="63" spans="2:10" ht="15" customHeight="1" x14ac:dyDescent="0.25">
      <c r="B63" s="18" t="str">
        <f>AUXILIAR!AM60</f>
        <v>X</v>
      </c>
      <c r="C63" s="18" t="str">
        <f>AUXILIAR!AN60</f>
        <v>X</v>
      </c>
      <c r="D63" s="18" t="str">
        <f>AUXILIAR!AO60</f>
        <v>X</v>
      </c>
      <c r="E63" s="80" t="str">
        <f t="shared" si="1"/>
        <v/>
      </c>
      <c r="F63" s="24" t="str">
        <f t="shared" si="2"/>
        <v/>
      </c>
      <c r="G63" s="17" t="str">
        <f t="shared" si="3"/>
        <v/>
      </c>
      <c r="H63" s="76" t="str">
        <f t="shared" si="4"/>
        <v/>
      </c>
      <c r="J63" s="18" t="str">
        <f t="shared" si="5"/>
        <v/>
      </c>
    </row>
    <row r="64" spans="2:10" ht="15" customHeight="1" x14ac:dyDescent="0.25">
      <c r="B64" s="18" t="str">
        <f>AUXILIAR!AM61</f>
        <v>X</v>
      </c>
      <c r="C64" s="18" t="str">
        <f>AUXILIAR!AN61</f>
        <v>X</v>
      </c>
      <c r="D64" s="18" t="str">
        <f>AUXILIAR!AO61</f>
        <v>X</v>
      </c>
      <c r="E64" s="80" t="str">
        <f t="shared" si="1"/>
        <v/>
      </c>
      <c r="F64" s="24" t="str">
        <f t="shared" si="2"/>
        <v/>
      </c>
      <c r="G64" s="17" t="str">
        <f t="shared" si="3"/>
        <v/>
      </c>
      <c r="H64" s="76" t="str">
        <f t="shared" si="4"/>
        <v/>
      </c>
      <c r="J64" s="18" t="str">
        <f t="shared" si="5"/>
        <v/>
      </c>
    </row>
    <row r="65" spans="2:10" ht="15" customHeight="1" x14ac:dyDescent="0.25">
      <c r="B65" s="18" t="str">
        <f>AUXILIAR!AM62</f>
        <v>X</v>
      </c>
      <c r="C65" s="18" t="str">
        <f>AUXILIAR!AN62</f>
        <v>X</v>
      </c>
      <c r="D65" s="18" t="str">
        <f>AUXILIAR!AO62</f>
        <v>X</v>
      </c>
      <c r="E65" s="80" t="str">
        <f t="shared" si="1"/>
        <v/>
      </c>
      <c r="F65" s="24" t="str">
        <f t="shared" si="2"/>
        <v/>
      </c>
      <c r="G65" s="17" t="str">
        <f t="shared" si="3"/>
        <v/>
      </c>
      <c r="H65" s="76" t="str">
        <f t="shared" si="4"/>
        <v/>
      </c>
      <c r="J65" s="18" t="str">
        <f t="shared" si="5"/>
        <v/>
      </c>
    </row>
    <row r="66" spans="2:10" ht="15" customHeight="1" x14ac:dyDescent="0.25">
      <c r="B66" s="18" t="str">
        <f>AUXILIAR!AM63</f>
        <v>X</v>
      </c>
      <c r="C66" s="18" t="str">
        <f>AUXILIAR!AN63</f>
        <v>X</v>
      </c>
      <c r="D66" s="18" t="str">
        <f>AUXILIAR!AO63</f>
        <v>X</v>
      </c>
      <c r="E66" s="80" t="str">
        <f t="shared" si="1"/>
        <v/>
      </c>
      <c r="F66" s="24" t="str">
        <f t="shared" si="2"/>
        <v/>
      </c>
      <c r="G66" s="17" t="str">
        <f t="shared" si="3"/>
        <v/>
      </c>
      <c r="H66" s="76" t="str">
        <f t="shared" si="4"/>
        <v/>
      </c>
      <c r="J66" s="18" t="str">
        <f t="shared" si="5"/>
        <v/>
      </c>
    </row>
    <row r="67" spans="2:10" ht="15" customHeight="1" x14ac:dyDescent="0.25">
      <c r="B67" s="18" t="str">
        <f>AUXILIAR!AM64</f>
        <v>X</v>
      </c>
      <c r="C67" s="18" t="str">
        <f>AUXILIAR!AN64</f>
        <v>X</v>
      </c>
      <c r="D67" s="18" t="str">
        <f>AUXILIAR!AO64</f>
        <v>X</v>
      </c>
      <c r="E67" s="80" t="str">
        <f t="shared" si="1"/>
        <v/>
      </c>
      <c r="F67" s="24" t="str">
        <f t="shared" si="2"/>
        <v/>
      </c>
      <c r="G67" s="17" t="str">
        <f t="shared" si="3"/>
        <v/>
      </c>
      <c r="H67" s="76" t="str">
        <f t="shared" si="4"/>
        <v/>
      </c>
      <c r="J67" s="18" t="str">
        <f t="shared" si="5"/>
        <v/>
      </c>
    </row>
    <row r="68" spans="2:10" ht="15" customHeight="1" x14ac:dyDescent="0.25">
      <c r="B68" s="18" t="str">
        <f>AUXILIAR!AM65</f>
        <v>X</v>
      </c>
      <c r="C68" s="18" t="str">
        <f>AUXILIAR!AN65</f>
        <v>X</v>
      </c>
      <c r="D68" s="18" t="str">
        <f>AUXILIAR!AO65</f>
        <v>X</v>
      </c>
      <c r="E68" s="80" t="str">
        <f t="shared" si="1"/>
        <v/>
      </c>
      <c r="F68" s="24" t="str">
        <f t="shared" si="2"/>
        <v/>
      </c>
      <c r="G68" s="17" t="str">
        <f t="shared" si="3"/>
        <v/>
      </c>
      <c r="H68" s="76" t="str">
        <f t="shared" si="4"/>
        <v/>
      </c>
      <c r="J68" s="18" t="str">
        <f t="shared" si="5"/>
        <v/>
      </c>
    </row>
    <row r="69" spans="2:10" ht="15" customHeight="1" x14ac:dyDescent="0.25">
      <c r="B69" s="18" t="str">
        <f>AUXILIAR!AM66</f>
        <v>X</v>
      </c>
      <c r="C69" s="18" t="str">
        <f>AUXILIAR!AN66</f>
        <v>X</v>
      </c>
      <c r="D69" s="18" t="str">
        <f>AUXILIAR!AO66</f>
        <v>X</v>
      </c>
      <c r="E69" s="80" t="str">
        <f t="shared" si="1"/>
        <v/>
      </c>
      <c r="F69" s="24" t="str">
        <f t="shared" si="2"/>
        <v/>
      </c>
      <c r="G69" s="17" t="str">
        <f t="shared" si="3"/>
        <v/>
      </c>
      <c r="H69" s="76" t="str">
        <f t="shared" si="4"/>
        <v/>
      </c>
      <c r="J69" s="18" t="str">
        <f t="shared" si="5"/>
        <v/>
      </c>
    </row>
    <row r="70" spans="2:10" ht="15" customHeight="1" x14ac:dyDescent="0.25">
      <c r="B70" s="18" t="str">
        <f>AUXILIAR!AM67</f>
        <v>X</v>
      </c>
      <c r="C70" s="18" t="str">
        <f>AUXILIAR!AN67</f>
        <v>X</v>
      </c>
      <c r="D70" s="18" t="str">
        <f>AUXILIAR!AO67</f>
        <v>X</v>
      </c>
      <c r="E70" s="80" t="str">
        <f t="shared" si="1"/>
        <v/>
      </c>
      <c r="F70" s="24" t="str">
        <f t="shared" si="2"/>
        <v/>
      </c>
      <c r="G70" s="17" t="str">
        <f t="shared" si="3"/>
        <v/>
      </c>
      <c r="H70" s="76" t="str">
        <f t="shared" si="4"/>
        <v/>
      </c>
      <c r="J70" s="18" t="str">
        <f t="shared" si="5"/>
        <v/>
      </c>
    </row>
    <row r="71" spans="2:10" ht="15" customHeight="1" x14ac:dyDescent="0.25">
      <c r="B71" s="18" t="str">
        <f>AUXILIAR!AM68</f>
        <v>X</v>
      </c>
      <c r="C71" s="18" t="str">
        <f>AUXILIAR!AN68</f>
        <v>X</v>
      </c>
      <c r="D71" s="18" t="str">
        <f>AUXILIAR!AO68</f>
        <v>X</v>
      </c>
      <c r="E71" s="80" t="str">
        <f t="shared" si="1"/>
        <v/>
      </c>
      <c r="F71" s="24" t="str">
        <f t="shared" si="2"/>
        <v/>
      </c>
      <c r="G71" s="17" t="str">
        <f t="shared" si="3"/>
        <v/>
      </c>
      <c r="H71" s="76" t="str">
        <f t="shared" si="4"/>
        <v/>
      </c>
      <c r="J71" s="18" t="str">
        <f t="shared" si="5"/>
        <v/>
      </c>
    </row>
    <row r="72" spans="2:10" ht="15" customHeight="1" x14ac:dyDescent="0.25">
      <c r="B72" s="18" t="str">
        <f>AUXILIAR!AM69</f>
        <v>X</v>
      </c>
      <c r="C72" s="18" t="str">
        <f>AUXILIAR!AN69</f>
        <v>X</v>
      </c>
      <c r="D72" s="18" t="str">
        <f>AUXILIAR!AO69</f>
        <v>X</v>
      </c>
      <c r="E72" s="80" t="str">
        <f t="shared" si="1"/>
        <v/>
      </c>
      <c r="F72" s="24" t="str">
        <f t="shared" si="2"/>
        <v/>
      </c>
      <c r="G72" s="17" t="str">
        <f t="shared" si="3"/>
        <v/>
      </c>
      <c r="H72" s="76" t="str">
        <f t="shared" si="4"/>
        <v/>
      </c>
      <c r="J72" s="18" t="str">
        <f t="shared" si="5"/>
        <v/>
      </c>
    </row>
    <row r="73" spans="2:10" ht="15" customHeight="1" x14ac:dyDescent="0.25">
      <c r="B73" s="18" t="str">
        <f>AUXILIAR!AM70</f>
        <v>X</v>
      </c>
      <c r="C73" s="18" t="str">
        <f>AUXILIAR!AN70</f>
        <v>X</v>
      </c>
      <c r="D73" s="18" t="str">
        <f>AUXILIAR!AO70</f>
        <v>X</v>
      </c>
      <c r="E73" s="80" t="str">
        <f t="shared" si="1"/>
        <v/>
      </c>
      <c r="F73" s="24" t="str">
        <f t="shared" si="2"/>
        <v/>
      </c>
      <c r="G73" s="17" t="str">
        <f t="shared" si="3"/>
        <v/>
      </c>
      <c r="H73" s="76" t="str">
        <f t="shared" si="4"/>
        <v/>
      </c>
      <c r="J73" s="18" t="str">
        <f t="shared" si="5"/>
        <v/>
      </c>
    </row>
    <row r="74" spans="2:10" ht="15" customHeight="1" x14ac:dyDescent="0.25">
      <c r="B74" s="18" t="str">
        <f>AUXILIAR!AM71</f>
        <v>X</v>
      </c>
      <c r="C74" s="18" t="str">
        <f>AUXILIAR!AN71</f>
        <v>X</v>
      </c>
      <c r="D74" s="18" t="str">
        <f>AUXILIAR!AO71</f>
        <v>X</v>
      </c>
      <c r="E74" s="80" t="str">
        <f t="shared" si="1"/>
        <v/>
      </c>
      <c r="F74" s="24" t="str">
        <f t="shared" si="2"/>
        <v/>
      </c>
      <c r="G74" s="17" t="str">
        <f t="shared" si="3"/>
        <v/>
      </c>
      <c r="H74" s="76" t="str">
        <f t="shared" si="4"/>
        <v/>
      </c>
      <c r="J74" s="18" t="str">
        <f t="shared" si="5"/>
        <v/>
      </c>
    </row>
    <row r="75" spans="2:10" ht="15" customHeight="1" x14ac:dyDescent="0.25">
      <c r="B75" s="18" t="str">
        <f>AUXILIAR!AM72</f>
        <v>X</v>
      </c>
      <c r="C75" s="18" t="str">
        <f>AUXILIAR!AN72</f>
        <v>X</v>
      </c>
      <c r="D75" s="18" t="str">
        <f>AUXILIAR!AO72</f>
        <v>X</v>
      </c>
      <c r="E75" s="80" t="str">
        <f t="shared" si="1"/>
        <v/>
      </c>
      <c r="F75" s="24" t="str">
        <f t="shared" si="2"/>
        <v/>
      </c>
      <c r="G75" s="17" t="str">
        <f t="shared" si="3"/>
        <v/>
      </c>
      <c r="H75" s="76" t="str">
        <f t="shared" si="4"/>
        <v/>
      </c>
      <c r="J75" s="18" t="str">
        <f t="shared" si="5"/>
        <v/>
      </c>
    </row>
    <row r="76" spans="2:10" ht="15" customHeight="1" x14ac:dyDescent="0.25">
      <c r="B76" s="18" t="str">
        <f>AUXILIAR!AM73</f>
        <v>X</v>
      </c>
      <c r="C76" s="18" t="str">
        <f>AUXILIAR!AN73</f>
        <v>X</v>
      </c>
      <c r="D76" s="18" t="str">
        <f>AUXILIAR!AO73</f>
        <v>X</v>
      </c>
      <c r="E76" s="80" t="str">
        <f t="shared" si="1"/>
        <v/>
      </c>
      <c r="F76" s="24" t="str">
        <f t="shared" si="2"/>
        <v/>
      </c>
      <c r="G76" s="17" t="str">
        <f t="shared" si="3"/>
        <v/>
      </c>
      <c r="H76" s="76" t="str">
        <f t="shared" si="4"/>
        <v/>
      </c>
      <c r="J76" s="18" t="str">
        <f t="shared" si="5"/>
        <v/>
      </c>
    </row>
    <row r="77" spans="2:10" ht="15" customHeight="1" x14ac:dyDescent="0.25">
      <c r="B77" s="18" t="str">
        <f>AUXILIAR!AM74</f>
        <v>X</v>
      </c>
      <c r="C77" s="18" t="str">
        <f>AUXILIAR!AN74</f>
        <v>X</v>
      </c>
      <c r="D77" s="18" t="str">
        <f>AUXILIAR!AO74</f>
        <v>X</v>
      </c>
      <c r="E77" s="80" t="str">
        <f t="shared" si="1"/>
        <v/>
      </c>
      <c r="F77" s="24" t="str">
        <f t="shared" si="2"/>
        <v/>
      </c>
      <c r="G77" s="17" t="str">
        <f t="shared" si="3"/>
        <v/>
      </c>
      <c r="H77" s="76" t="str">
        <f t="shared" si="4"/>
        <v/>
      </c>
      <c r="J77" s="18" t="str">
        <f t="shared" si="5"/>
        <v/>
      </c>
    </row>
    <row r="78" spans="2:10" ht="15" customHeight="1" x14ac:dyDescent="0.25">
      <c r="B78" s="18" t="str">
        <f>AUXILIAR!AM75</f>
        <v>X</v>
      </c>
      <c r="C78" s="18" t="str">
        <f>AUXILIAR!AN75</f>
        <v>X</v>
      </c>
      <c r="D78" s="18" t="str">
        <f>AUXILIAR!AO75</f>
        <v>X</v>
      </c>
      <c r="E78" s="80" t="str">
        <f t="shared" ref="E78:E141" si="6">IF(LEFT(B78,1)="E",B78,"")</f>
        <v/>
      </c>
      <c r="F78" s="24" t="str">
        <f t="shared" ref="F78:F141" si="7">IF(LEFT(B78,1)="E",D78,"")</f>
        <v/>
      </c>
      <c r="G78" s="17" t="str">
        <f t="shared" ref="G78:G141" si="8">IF(B78="X","",IF(LEFT(B78,1)&lt;&gt;"E",C78,""))</f>
        <v/>
      </c>
      <c r="H78" s="76" t="str">
        <f t="shared" ref="H78:H141" si="9">IF(B78="X","",IF(LEFT(B78,1)&lt;&gt;"E",D78,""))</f>
        <v/>
      </c>
      <c r="J78" s="18" t="str">
        <f t="shared" si="5"/>
        <v/>
      </c>
    </row>
    <row r="79" spans="2:10" ht="15" customHeight="1" x14ac:dyDescent="0.25">
      <c r="B79" s="18" t="str">
        <f>AUXILIAR!AM76</f>
        <v>X</v>
      </c>
      <c r="C79" s="18" t="str">
        <f>AUXILIAR!AN76</f>
        <v>X</v>
      </c>
      <c r="D79" s="18" t="str">
        <f>AUXILIAR!AO76</f>
        <v>X</v>
      </c>
      <c r="E79" s="80" t="str">
        <f t="shared" si="6"/>
        <v/>
      </c>
      <c r="F79" s="24" t="str">
        <f t="shared" si="7"/>
        <v/>
      </c>
      <c r="G79" s="17" t="str">
        <f t="shared" si="8"/>
        <v/>
      </c>
      <c r="H79" s="76" t="str">
        <f t="shared" si="9"/>
        <v/>
      </c>
      <c r="J79" s="18" t="str">
        <f t="shared" si="5"/>
        <v/>
      </c>
    </row>
    <row r="80" spans="2:10" ht="15" customHeight="1" x14ac:dyDescent="0.25">
      <c r="B80" s="18" t="str">
        <f>AUXILIAR!AM77</f>
        <v>X</v>
      </c>
      <c r="C80" s="18" t="str">
        <f>AUXILIAR!AN77</f>
        <v>X</v>
      </c>
      <c r="D80" s="18" t="str">
        <f>AUXILIAR!AO77</f>
        <v>X</v>
      </c>
      <c r="E80" s="80" t="str">
        <f t="shared" si="6"/>
        <v/>
      </c>
      <c r="F80" s="24" t="str">
        <f t="shared" si="7"/>
        <v/>
      </c>
      <c r="G80" s="17" t="str">
        <f t="shared" si="8"/>
        <v/>
      </c>
      <c r="H80" s="76" t="str">
        <f t="shared" si="9"/>
        <v/>
      </c>
      <c r="J80" s="18" t="str">
        <f t="shared" si="5"/>
        <v/>
      </c>
    </row>
    <row r="81" spans="2:10" ht="15" customHeight="1" x14ac:dyDescent="0.25">
      <c r="B81" s="18" t="str">
        <f>AUXILIAR!AM78</f>
        <v>X</v>
      </c>
      <c r="C81" s="18" t="str">
        <f>AUXILIAR!AN78</f>
        <v>X</v>
      </c>
      <c r="D81" s="18" t="str">
        <f>AUXILIAR!AO78</f>
        <v>X</v>
      </c>
      <c r="E81" s="80" t="str">
        <f t="shared" si="6"/>
        <v/>
      </c>
      <c r="F81" s="24" t="str">
        <f t="shared" si="7"/>
        <v/>
      </c>
      <c r="G81" s="17" t="str">
        <f t="shared" si="8"/>
        <v/>
      </c>
      <c r="H81" s="76" t="str">
        <f t="shared" si="9"/>
        <v/>
      </c>
      <c r="J81" s="18" t="str">
        <f t="shared" si="5"/>
        <v/>
      </c>
    </row>
    <row r="82" spans="2:10" ht="15" customHeight="1" x14ac:dyDescent="0.25">
      <c r="B82" s="18" t="str">
        <f>AUXILIAR!AM79</f>
        <v>X</v>
      </c>
      <c r="C82" s="18" t="str">
        <f>AUXILIAR!AN79</f>
        <v>X</v>
      </c>
      <c r="D82" s="18" t="str">
        <f>AUXILIAR!AO79</f>
        <v>X</v>
      </c>
      <c r="E82" s="80" t="str">
        <f t="shared" si="6"/>
        <v/>
      </c>
      <c r="F82" s="24" t="str">
        <f t="shared" si="7"/>
        <v/>
      </c>
      <c r="G82" s="17" t="str">
        <f t="shared" si="8"/>
        <v/>
      </c>
      <c r="H82" s="76" t="str">
        <f t="shared" si="9"/>
        <v/>
      </c>
      <c r="J82" s="18" t="str">
        <f t="shared" si="5"/>
        <v/>
      </c>
    </row>
    <row r="83" spans="2:10" ht="15" customHeight="1" x14ac:dyDescent="0.25">
      <c r="B83" s="18" t="str">
        <f>AUXILIAR!AM80</f>
        <v>X</v>
      </c>
      <c r="C83" s="18" t="str">
        <f>AUXILIAR!AN80</f>
        <v>X</v>
      </c>
      <c r="D83" s="18" t="str">
        <f>AUXILIAR!AO80</f>
        <v>X</v>
      </c>
      <c r="E83" s="80" t="str">
        <f t="shared" si="6"/>
        <v/>
      </c>
      <c r="F83" s="24" t="str">
        <f t="shared" si="7"/>
        <v/>
      </c>
      <c r="G83" s="17" t="str">
        <f t="shared" si="8"/>
        <v/>
      </c>
      <c r="H83" s="76" t="str">
        <f t="shared" si="9"/>
        <v/>
      </c>
      <c r="J83" s="18" t="str">
        <f t="shared" si="5"/>
        <v/>
      </c>
    </row>
    <row r="84" spans="2:10" ht="15" customHeight="1" x14ac:dyDescent="0.25">
      <c r="B84" s="18" t="str">
        <f>AUXILIAR!AM81</f>
        <v>X</v>
      </c>
      <c r="C84" s="18" t="str">
        <f>AUXILIAR!AN81</f>
        <v>X</v>
      </c>
      <c r="D84" s="18" t="str">
        <f>AUXILIAR!AO81</f>
        <v>X</v>
      </c>
      <c r="E84" s="80" t="str">
        <f t="shared" si="6"/>
        <v/>
      </c>
      <c r="F84" s="24" t="str">
        <f t="shared" si="7"/>
        <v/>
      </c>
      <c r="G84" s="17" t="str">
        <f t="shared" si="8"/>
        <v/>
      </c>
      <c r="H84" s="76" t="str">
        <f t="shared" si="9"/>
        <v/>
      </c>
      <c r="J84" s="18" t="str">
        <f t="shared" si="5"/>
        <v/>
      </c>
    </row>
    <row r="85" spans="2:10" ht="15" customHeight="1" x14ac:dyDescent="0.25">
      <c r="B85" s="18" t="str">
        <f>AUXILIAR!AM82</f>
        <v>X</v>
      </c>
      <c r="C85" s="18" t="str">
        <f>AUXILIAR!AN82</f>
        <v>X</v>
      </c>
      <c r="D85" s="18" t="str">
        <f>AUXILIAR!AO82</f>
        <v>X</v>
      </c>
      <c r="E85" s="80" t="str">
        <f t="shared" si="6"/>
        <v/>
      </c>
      <c r="F85" s="24" t="str">
        <f t="shared" si="7"/>
        <v/>
      </c>
      <c r="G85" s="17" t="str">
        <f t="shared" si="8"/>
        <v/>
      </c>
      <c r="H85" s="76" t="str">
        <f t="shared" si="9"/>
        <v/>
      </c>
      <c r="J85" s="18" t="str">
        <f t="shared" si="5"/>
        <v/>
      </c>
    </row>
    <row r="86" spans="2:10" ht="15" customHeight="1" x14ac:dyDescent="0.25">
      <c r="B86" s="18" t="str">
        <f>AUXILIAR!AM83</f>
        <v>X</v>
      </c>
      <c r="C86" s="18" t="str">
        <f>AUXILIAR!AN83</f>
        <v>X</v>
      </c>
      <c r="D86" s="18" t="str">
        <f>AUXILIAR!AO83</f>
        <v>X</v>
      </c>
      <c r="E86" s="80" t="str">
        <f t="shared" si="6"/>
        <v/>
      </c>
      <c r="F86" s="24" t="str">
        <f t="shared" si="7"/>
        <v/>
      </c>
      <c r="G86" s="17" t="str">
        <f t="shared" si="8"/>
        <v/>
      </c>
      <c r="H86" s="76" t="str">
        <f t="shared" si="9"/>
        <v/>
      </c>
      <c r="J86" s="18" t="str">
        <f t="shared" ref="J86:J149" si="10">IF(AND(H85&gt;0,H86="",H87&lt;&gt;"",D86="X"),"NOTA: REVISAR SI SE HA DUPLICADO UN ACRÓNIMO PARA UN MISMO EJERCICIO","")</f>
        <v/>
      </c>
    </row>
    <row r="87" spans="2:10" ht="15" customHeight="1" x14ac:dyDescent="0.25">
      <c r="B87" s="18" t="str">
        <f>AUXILIAR!AM84</f>
        <v>X</v>
      </c>
      <c r="C87" s="18" t="str">
        <f>AUXILIAR!AN84</f>
        <v>X</v>
      </c>
      <c r="D87" s="18" t="str">
        <f>AUXILIAR!AO84</f>
        <v>X</v>
      </c>
      <c r="E87" s="80" t="str">
        <f t="shared" si="6"/>
        <v/>
      </c>
      <c r="F87" s="24" t="str">
        <f t="shared" si="7"/>
        <v/>
      </c>
      <c r="G87" s="17" t="str">
        <f t="shared" si="8"/>
        <v/>
      </c>
      <c r="H87" s="76" t="str">
        <f t="shared" si="9"/>
        <v/>
      </c>
      <c r="J87" s="18" t="str">
        <f t="shared" si="10"/>
        <v/>
      </c>
    </row>
    <row r="88" spans="2:10" ht="15" customHeight="1" x14ac:dyDescent="0.25">
      <c r="B88" s="18" t="str">
        <f>AUXILIAR!AM85</f>
        <v>X</v>
      </c>
      <c r="C88" s="18" t="str">
        <f>AUXILIAR!AN85</f>
        <v>X</v>
      </c>
      <c r="D88" s="18" t="str">
        <f>AUXILIAR!AO85</f>
        <v>X</v>
      </c>
      <c r="E88" s="80" t="str">
        <f t="shared" si="6"/>
        <v/>
      </c>
      <c r="F88" s="24" t="str">
        <f t="shared" si="7"/>
        <v/>
      </c>
      <c r="G88" s="17" t="str">
        <f t="shared" si="8"/>
        <v/>
      </c>
      <c r="H88" s="76" t="str">
        <f t="shared" si="9"/>
        <v/>
      </c>
      <c r="J88" s="18" t="str">
        <f t="shared" si="10"/>
        <v/>
      </c>
    </row>
    <row r="89" spans="2:10" ht="15" customHeight="1" x14ac:dyDescent="0.25">
      <c r="B89" s="18" t="str">
        <f>AUXILIAR!AM86</f>
        <v>X</v>
      </c>
      <c r="C89" s="18" t="str">
        <f>AUXILIAR!AN86</f>
        <v>X</v>
      </c>
      <c r="D89" s="18" t="str">
        <f>AUXILIAR!AO86</f>
        <v>X</v>
      </c>
      <c r="E89" s="80" t="str">
        <f t="shared" si="6"/>
        <v/>
      </c>
      <c r="F89" s="24" t="str">
        <f t="shared" si="7"/>
        <v/>
      </c>
      <c r="G89" s="17" t="str">
        <f t="shared" si="8"/>
        <v/>
      </c>
      <c r="H89" s="76" t="str">
        <f t="shared" si="9"/>
        <v/>
      </c>
      <c r="J89" s="18" t="str">
        <f t="shared" si="10"/>
        <v/>
      </c>
    </row>
    <row r="90" spans="2:10" ht="15" customHeight="1" x14ac:dyDescent="0.25">
      <c r="B90" s="18" t="str">
        <f>AUXILIAR!AM87</f>
        <v>X</v>
      </c>
      <c r="C90" s="18" t="str">
        <f>AUXILIAR!AN87</f>
        <v>X</v>
      </c>
      <c r="D90" s="18" t="str">
        <f>AUXILIAR!AO87</f>
        <v>X</v>
      </c>
      <c r="E90" s="80" t="str">
        <f t="shared" si="6"/>
        <v/>
      </c>
      <c r="F90" s="24" t="str">
        <f t="shared" si="7"/>
        <v/>
      </c>
      <c r="G90" s="17" t="str">
        <f t="shared" si="8"/>
        <v/>
      </c>
      <c r="H90" s="76" t="str">
        <f t="shared" si="9"/>
        <v/>
      </c>
      <c r="J90" s="18" t="str">
        <f t="shared" si="10"/>
        <v/>
      </c>
    </row>
    <row r="91" spans="2:10" ht="15" customHeight="1" x14ac:dyDescent="0.25">
      <c r="B91" s="18" t="str">
        <f>AUXILIAR!AM88</f>
        <v>X</v>
      </c>
      <c r="C91" s="18" t="str">
        <f>AUXILIAR!AN88</f>
        <v>X</v>
      </c>
      <c r="D91" s="18" t="str">
        <f>AUXILIAR!AO88</f>
        <v>X</v>
      </c>
      <c r="E91" s="80" t="str">
        <f t="shared" si="6"/>
        <v/>
      </c>
      <c r="F91" s="24" t="str">
        <f t="shared" si="7"/>
        <v/>
      </c>
      <c r="G91" s="17" t="str">
        <f t="shared" si="8"/>
        <v/>
      </c>
      <c r="H91" s="76" t="str">
        <f t="shared" si="9"/>
        <v/>
      </c>
      <c r="J91" s="18" t="str">
        <f t="shared" si="10"/>
        <v/>
      </c>
    </row>
    <row r="92" spans="2:10" ht="15" customHeight="1" x14ac:dyDescent="0.25">
      <c r="B92" s="18" t="str">
        <f>AUXILIAR!AM89</f>
        <v>X</v>
      </c>
      <c r="C92" s="18" t="str">
        <f>AUXILIAR!AN89</f>
        <v>X</v>
      </c>
      <c r="D92" s="18" t="str">
        <f>AUXILIAR!AO89</f>
        <v>X</v>
      </c>
      <c r="E92" s="80" t="str">
        <f t="shared" si="6"/>
        <v/>
      </c>
      <c r="F92" s="24" t="str">
        <f t="shared" si="7"/>
        <v/>
      </c>
      <c r="G92" s="17" t="str">
        <f t="shared" si="8"/>
        <v/>
      </c>
      <c r="H92" s="76" t="str">
        <f t="shared" si="9"/>
        <v/>
      </c>
      <c r="J92" s="18" t="str">
        <f t="shared" si="10"/>
        <v/>
      </c>
    </row>
    <row r="93" spans="2:10" ht="15" customHeight="1" x14ac:dyDescent="0.25">
      <c r="B93" s="18" t="str">
        <f>AUXILIAR!AM90</f>
        <v>X</v>
      </c>
      <c r="C93" s="18" t="str">
        <f>AUXILIAR!AN90</f>
        <v>X</v>
      </c>
      <c r="D93" s="18" t="str">
        <f>AUXILIAR!AO90</f>
        <v>X</v>
      </c>
      <c r="E93" s="80" t="str">
        <f t="shared" si="6"/>
        <v/>
      </c>
      <c r="F93" s="24" t="str">
        <f t="shared" si="7"/>
        <v/>
      </c>
      <c r="G93" s="17" t="str">
        <f t="shared" si="8"/>
        <v/>
      </c>
      <c r="H93" s="76" t="str">
        <f t="shared" si="9"/>
        <v/>
      </c>
      <c r="J93" s="18" t="str">
        <f t="shared" si="10"/>
        <v/>
      </c>
    </row>
    <row r="94" spans="2:10" ht="15" customHeight="1" x14ac:dyDescent="0.25">
      <c r="B94" s="18" t="str">
        <f>AUXILIAR!AM91</f>
        <v>X</v>
      </c>
      <c r="C94" s="18" t="str">
        <f>AUXILIAR!AN91</f>
        <v>X</v>
      </c>
      <c r="D94" s="18" t="str">
        <f>AUXILIAR!AO91</f>
        <v>X</v>
      </c>
      <c r="E94" s="80" t="str">
        <f t="shared" si="6"/>
        <v/>
      </c>
      <c r="F94" s="24" t="str">
        <f t="shared" si="7"/>
        <v/>
      </c>
      <c r="G94" s="17" t="str">
        <f t="shared" si="8"/>
        <v/>
      </c>
      <c r="H94" s="76" t="str">
        <f t="shared" si="9"/>
        <v/>
      </c>
      <c r="J94" s="18" t="str">
        <f t="shared" si="10"/>
        <v/>
      </c>
    </row>
    <row r="95" spans="2:10" ht="15" customHeight="1" x14ac:dyDescent="0.25">
      <c r="B95" s="18" t="str">
        <f>AUXILIAR!AM92</f>
        <v>X</v>
      </c>
      <c r="C95" s="18" t="str">
        <f>AUXILIAR!AN92</f>
        <v>X</v>
      </c>
      <c r="D95" s="18" t="str">
        <f>AUXILIAR!AO92</f>
        <v>X</v>
      </c>
      <c r="E95" s="80" t="str">
        <f t="shared" si="6"/>
        <v/>
      </c>
      <c r="F95" s="24" t="str">
        <f t="shared" si="7"/>
        <v/>
      </c>
      <c r="G95" s="17" t="str">
        <f t="shared" si="8"/>
        <v/>
      </c>
      <c r="H95" s="76" t="str">
        <f t="shared" si="9"/>
        <v/>
      </c>
      <c r="J95" s="18" t="str">
        <f t="shared" si="10"/>
        <v/>
      </c>
    </row>
    <row r="96" spans="2:10" ht="15" customHeight="1" x14ac:dyDescent="0.25">
      <c r="B96" s="18" t="str">
        <f>AUXILIAR!AM93</f>
        <v>X</v>
      </c>
      <c r="C96" s="18" t="str">
        <f>AUXILIAR!AN93</f>
        <v>X</v>
      </c>
      <c r="D96" s="18" t="str">
        <f>AUXILIAR!AO93</f>
        <v>X</v>
      </c>
      <c r="E96" s="80" t="str">
        <f t="shared" si="6"/>
        <v/>
      </c>
      <c r="F96" s="24" t="str">
        <f t="shared" si="7"/>
        <v/>
      </c>
      <c r="G96" s="17" t="str">
        <f t="shared" si="8"/>
        <v/>
      </c>
      <c r="H96" s="76" t="str">
        <f t="shared" si="9"/>
        <v/>
      </c>
      <c r="J96" s="18" t="str">
        <f t="shared" si="10"/>
        <v/>
      </c>
    </row>
    <row r="97" spans="2:10" ht="15" customHeight="1" x14ac:dyDescent="0.25">
      <c r="B97" s="18" t="str">
        <f>AUXILIAR!AM94</f>
        <v>X</v>
      </c>
      <c r="C97" s="18" t="str">
        <f>AUXILIAR!AN94</f>
        <v>X</v>
      </c>
      <c r="D97" s="18" t="str">
        <f>AUXILIAR!AO94</f>
        <v>X</v>
      </c>
      <c r="E97" s="80" t="str">
        <f t="shared" si="6"/>
        <v/>
      </c>
      <c r="F97" s="24" t="str">
        <f t="shared" si="7"/>
        <v/>
      </c>
      <c r="G97" s="17" t="str">
        <f t="shared" si="8"/>
        <v/>
      </c>
      <c r="H97" s="76" t="str">
        <f t="shared" si="9"/>
        <v/>
      </c>
      <c r="J97" s="18" t="str">
        <f t="shared" si="10"/>
        <v/>
      </c>
    </row>
    <row r="98" spans="2:10" ht="15" customHeight="1" x14ac:dyDescent="0.25">
      <c r="B98" s="18" t="str">
        <f>AUXILIAR!AM95</f>
        <v>X</v>
      </c>
      <c r="C98" s="18" t="str">
        <f>AUXILIAR!AN95</f>
        <v>X</v>
      </c>
      <c r="D98" s="18" t="str">
        <f>AUXILIAR!AO95</f>
        <v>X</v>
      </c>
      <c r="E98" s="80" t="str">
        <f t="shared" si="6"/>
        <v/>
      </c>
      <c r="F98" s="24" t="str">
        <f t="shared" si="7"/>
        <v/>
      </c>
      <c r="G98" s="17" t="str">
        <f t="shared" si="8"/>
        <v/>
      </c>
      <c r="H98" s="76" t="str">
        <f t="shared" si="9"/>
        <v/>
      </c>
      <c r="J98" s="18" t="str">
        <f t="shared" si="10"/>
        <v/>
      </c>
    </row>
    <row r="99" spans="2:10" ht="15" customHeight="1" x14ac:dyDescent="0.25">
      <c r="B99" s="18" t="str">
        <f>AUXILIAR!AM96</f>
        <v>X</v>
      </c>
      <c r="C99" s="18" t="str">
        <f>AUXILIAR!AN96</f>
        <v>X</v>
      </c>
      <c r="D99" s="18" t="str">
        <f>AUXILIAR!AO96</f>
        <v>X</v>
      </c>
      <c r="E99" s="80" t="str">
        <f t="shared" si="6"/>
        <v/>
      </c>
      <c r="F99" s="24" t="str">
        <f t="shared" si="7"/>
        <v/>
      </c>
      <c r="G99" s="17" t="str">
        <f t="shared" si="8"/>
        <v/>
      </c>
      <c r="H99" s="76" t="str">
        <f t="shared" si="9"/>
        <v/>
      </c>
      <c r="J99" s="18" t="str">
        <f t="shared" si="10"/>
        <v/>
      </c>
    </row>
    <row r="100" spans="2:10" ht="15" customHeight="1" x14ac:dyDescent="0.25">
      <c r="B100" s="18" t="str">
        <f>AUXILIAR!AM97</f>
        <v>X</v>
      </c>
      <c r="C100" s="18" t="str">
        <f>AUXILIAR!AN97</f>
        <v>X</v>
      </c>
      <c r="D100" s="18" t="str">
        <f>AUXILIAR!AO97</f>
        <v>X</v>
      </c>
      <c r="E100" s="80" t="str">
        <f t="shared" si="6"/>
        <v/>
      </c>
      <c r="F100" s="24" t="str">
        <f t="shared" si="7"/>
        <v/>
      </c>
      <c r="G100" s="17" t="str">
        <f t="shared" si="8"/>
        <v/>
      </c>
      <c r="H100" s="76" t="str">
        <f t="shared" si="9"/>
        <v/>
      </c>
      <c r="J100" s="18" t="str">
        <f t="shared" si="10"/>
        <v/>
      </c>
    </row>
    <row r="101" spans="2:10" ht="15" customHeight="1" x14ac:dyDescent="0.25">
      <c r="B101" s="18" t="str">
        <f>AUXILIAR!AM98</f>
        <v>X</v>
      </c>
      <c r="C101" s="18" t="str">
        <f>AUXILIAR!AN98</f>
        <v>X</v>
      </c>
      <c r="D101" s="18" t="str">
        <f>AUXILIAR!AO98</f>
        <v>X</v>
      </c>
      <c r="E101" s="80" t="str">
        <f t="shared" si="6"/>
        <v/>
      </c>
      <c r="F101" s="24" t="str">
        <f t="shared" si="7"/>
        <v/>
      </c>
      <c r="G101" s="17" t="str">
        <f t="shared" si="8"/>
        <v/>
      </c>
      <c r="H101" s="76" t="str">
        <f t="shared" si="9"/>
        <v/>
      </c>
      <c r="J101" s="18" t="str">
        <f t="shared" si="10"/>
        <v/>
      </c>
    </row>
    <row r="102" spans="2:10" ht="15" customHeight="1" x14ac:dyDescent="0.25">
      <c r="B102" s="18" t="str">
        <f>AUXILIAR!AM99</f>
        <v>X</v>
      </c>
      <c r="C102" s="18" t="str">
        <f>AUXILIAR!AN99</f>
        <v>X</v>
      </c>
      <c r="D102" s="18" t="str">
        <f>AUXILIAR!AO99</f>
        <v>X</v>
      </c>
      <c r="E102" s="80" t="str">
        <f t="shared" si="6"/>
        <v/>
      </c>
      <c r="F102" s="24" t="str">
        <f t="shared" si="7"/>
        <v/>
      </c>
      <c r="G102" s="17" t="str">
        <f t="shared" si="8"/>
        <v/>
      </c>
      <c r="H102" s="76" t="str">
        <f t="shared" si="9"/>
        <v/>
      </c>
      <c r="J102" s="18" t="str">
        <f t="shared" si="10"/>
        <v/>
      </c>
    </row>
    <row r="103" spans="2:10" ht="15" customHeight="1" x14ac:dyDescent="0.25">
      <c r="B103" s="18" t="str">
        <f>AUXILIAR!AM100</f>
        <v>X</v>
      </c>
      <c r="C103" s="18" t="str">
        <f>AUXILIAR!AN100</f>
        <v>X</v>
      </c>
      <c r="D103" s="18" t="str">
        <f>AUXILIAR!AO100</f>
        <v>X</v>
      </c>
      <c r="E103" s="80" t="str">
        <f t="shared" si="6"/>
        <v/>
      </c>
      <c r="F103" s="24" t="str">
        <f t="shared" si="7"/>
        <v/>
      </c>
      <c r="G103" s="17" t="str">
        <f t="shared" si="8"/>
        <v/>
      </c>
      <c r="H103" s="76" t="str">
        <f t="shared" si="9"/>
        <v/>
      </c>
      <c r="J103" s="18" t="str">
        <f t="shared" si="10"/>
        <v/>
      </c>
    </row>
    <row r="104" spans="2:10" ht="15" customHeight="1" x14ac:dyDescent="0.25">
      <c r="B104" s="18" t="str">
        <f>AUXILIAR!AM101</f>
        <v>X</v>
      </c>
      <c r="C104" s="18" t="str">
        <f>AUXILIAR!AN101</f>
        <v>X</v>
      </c>
      <c r="D104" s="18" t="str">
        <f>AUXILIAR!AO101</f>
        <v>X</v>
      </c>
      <c r="E104" s="80" t="str">
        <f t="shared" si="6"/>
        <v/>
      </c>
      <c r="F104" s="24" t="str">
        <f t="shared" si="7"/>
        <v/>
      </c>
      <c r="G104" s="17" t="str">
        <f t="shared" si="8"/>
        <v/>
      </c>
      <c r="H104" s="76" t="str">
        <f t="shared" si="9"/>
        <v/>
      </c>
      <c r="J104" s="18" t="str">
        <f t="shared" si="10"/>
        <v/>
      </c>
    </row>
    <row r="105" spans="2:10" ht="15" customHeight="1" x14ac:dyDescent="0.25">
      <c r="B105" s="18" t="str">
        <f>AUXILIAR!AM102</f>
        <v>X</v>
      </c>
      <c r="C105" s="18" t="str">
        <f>AUXILIAR!AN102</f>
        <v>X</v>
      </c>
      <c r="D105" s="18" t="str">
        <f>AUXILIAR!AO102</f>
        <v>X</v>
      </c>
      <c r="E105" s="80" t="str">
        <f t="shared" si="6"/>
        <v/>
      </c>
      <c r="F105" s="24" t="str">
        <f t="shared" si="7"/>
        <v/>
      </c>
      <c r="G105" s="17" t="str">
        <f t="shared" si="8"/>
        <v/>
      </c>
      <c r="H105" s="76" t="str">
        <f t="shared" si="9"/>
        <v/>
      </c>
      <c r="J105" s="18" t="str">
        <f t="shared" si="10"/>
        <v/>
      </c>
    </row>
    <row r="106" spans="2:10" ht="15" customHeight="1" x14ac:dyDescent="0.25">
      <c r="B106" s="18" t="str">
        <f>AUXILIAR!AM103</f>
        <v>X</v>
      </c>
      <c r="C106" s="18" t="str">
        <f>AUXILIAR!AN103</f>
        <v>X</v>
      </c>
      <c r="D106" s="18" t="str">
        <f>AUXILIAR!AO103</f>
        <v>X</v>
      </c>
      <c r="E106" s="80" t="str">
        <f t="shared" si="6"/>
        <v/>
      </c>
      <c r="F106" s="24" t="str">
        <f t="shared" si="7"/>
        <v/>
      </c>
      <c r="G106" s="17" t="str">
        <f t="shared" si="8"/>
        <v/>
      </c>
      <c r="H106" s="76" t="str">
        <f t="shared" si="9"/>
        <v/>
      </c>
      <c r="J106" s="18" t="str">
        <f t="shared" si="10"/>
        <v/>
      </c>
    </row>
    <row r="107" spans="2:10" ht="15" customHeight="1" x14ac:dyDescent="0.25">
      <c r="B107" s="18" t="str">
        <f>AUXILIAR!AM104</f>
        <v>X</v>
      </c>
      <c r="C107" s="18" t="str">
        <f>AUXILIAR!AN104</f>
        <v>X</v>
      </c>
      <c r="D107" s="18" t="str">
        <f>AUXILIAR!AO104</f>
        <v>X</v>
      </c>
      <c r="E107" s="80" t="str">
        <f t="shared" si="6"/>
        <v/>
      </c>
      <c r="F107" s="24" t="str">
        <f t="shared" si="7"/>
        <v/>
      </c>
      <c r="G107" s="17" t="str">
        <f t="shared" si="8"/>
        <v/>
      </c>
      <c r="H107" s="76" t="str">
        <f t="shared" si="9"/>
        <v/>
      </c>
      <c r="J107" s="18" t="str">
        <f t="shared" si="10"/>
        <v/>
      </c>
    </row>
    <row r="108" spans="2:10" ht="15" customHeight="1" x14ac:dyDescent="0.25">
      <c r="B108" s="18" t="str">
        <f>AUXILIAR!AM105</f>
        <v>X</v>
      </c>
      <c r="C108" s="18" t="str">
        <f>AUXILIAR!AN105</f>
        <v>X</v>
      </c>
      <c r="D108" s="18" t="str">
        <f>AUXILIAR!AO105</f>
        <v>X</v>
      </c>
      <c r="E108" s="80" t="str">
        <f t="shared" si="6"/>
        <v/>
      </c>
      <c r="F108" s="24" t="str">
        <f t="shared" si="7"/>
        <v/>
      </c>
      <c r="G108" s="17" t="str">
        <f t="shared" si="8"/>
        <v/>
      </c>
      <c r="H108" s="76" t="str">
        <f t="shared" si="9"/>
        <v/>
      </c>
      <c r="J108" s="18" t="str">
        <f t="shared" si="10"/>
        <v/>
      </c>
    </row>
    <row r="109" spans="2:10" ht="15" customHeight="1" x14ac:dyDescent="0.25">
      <c r="B109" s="18" t="str">
        <f>AUXILIAR!AM106</f>
        <v>X</v>
      </c>
      <c r="C109" s="18" t="str">
        <f>AUXILIAR!AN106</f>
        <v>X</v>
      </c>
      <c r="D109" s="18" t="str">
        <f>AUXILIAR!AO106</f>
        <v>X</v>
      </c>
      <c r="E109" s="80" t="str">
        <f t="shared" si="6"/>
        <v/>
      </c>
      <c r="F109" s="24" t="str">
        <f t="shared" si="7"/>
        <v/>
      </c>
      <c r="G109" s="17" t="str">
        <f t="shared" si="8"/>
        <v/>
      </c>
      <c r="H109" s="76" t="str">
        <f t="shared" si="9"/>
        <v/>
      </c>
      <c r="J109" s="18" t="str">
        <f t="shared" si="10"/>
        <v/>
      </c>
    </row>
    <row r="110" spans="2:10" ht="15" customHeight="1" x14ac:dyDescent="0.25">
      <c r="B110" s="18" t="str">
        <f>AUXILIAR!AM107</f>
        <v>X</v>
      </c>
      <c r="C110" s="18" t="str">
        <f>AUXILIAR!AN107</f>
        <v>X</v>
      </c>
      <c r="D110" s="18" t="str">
        <f>AUXILIAR!AO107</f>
        <v>X</v>
      </c>
      <c r="E110" s="80" t="str">
        <f t="shared" si="6"/>
        <v/>
      </c>
      <c r="F110" s="24" t="str">
        <f t="shared" si="7"/>
        <v/>
      </c>
      <c r="G110" s="17" t="str">
        <f t="shared" si="8"/>
        <v/>
      </c>
      <c r="H110" s="76" t="str">
        <f t="shared" si="9"/>
        <v/>
      </c>
      <c r="J110" s="18" t="str">
        <f t="shared" si="10"/>
        <v/>
      </c>
    </row>
    <row r="111" spans="2:10" ht="15" customHeight="1" x14ac:dyDescent="0.25">
      <c r="B111" s="18" t="str">
        <f>AUXILIAR!AM108</f>
        <v>X</v>
      </c>
      <c r="C111" s="18" t="str">
        <f>AUXILIAR!AN108</f>
        <v>X</v>
      </c>
      <c r="D111" s="18" t="str">
        <f>AUXILIAR!AO108</f>
        <v>X</v>
      </c>
      <c r="E111" s="80" t="str">
        <f t="shared" si="6"/>
        <v/>
      </c>
      <c r="F111" s="24" t="str">
        <f t="shared" si="7"/>
        <v/>
      </c>
      <c r="G111" s="17" t="str">
        <f t="shared" si="8"/>
        <v/>
      </c>
      <c r="H111" s="76" t="str">
        <f t="shared" si="9"/>
        <v/>
      </c>
      <c r="J111" s="18" t="str">
        <f t="shared" si="10"/>
        <v/>
      </c>
    </row>
    <row r="112" spans="2:10" ht="15" customHeight="1" x14ac:dyDescent="0.25">
      <c r="B112" s="18" t="str">
        <f>AUXILIAR!AM109</f>
        <v>X</v>
      </c>
      <c r="C112" s="18" t="str">
        <f>AUXILIAR!AN109</f>
        <v>X</v>
      </c>
      <c r="D112" s="18" t="str">
        <f>AUXILIAR!AO109</f>
        <v>X</v>
      </c>
      <c r="E112" s="80" t="str">
        <f t="shared" si="6"/>
        <v/>
      </c>
      <c r="F112" s="24" t="str">
        <f t="shared" si="7"/>
        <v/>
      </c>
      <c r="G112" s="17" t="str">
        <f t="shared" si="8"/>
        <v/>
      </c>
      <c r="H112" s="76" t="str">
        <f t="shared" si="9"/>
        <v/>
      </c>
      <c r="J112" s="18" t="str">
        <f t="shared" si="10"/>
        <v/>
      </c>
    </row>
    <row r="113" spans="2:10" ht="15" customHeight="1" x14ac:dyDescent="0.25">
      <c r="B113" s="18" t="str">
        <f>AUXILIAR!AM110</f>
        <v>X</v>
      </c>
      <c r="C113" s="18" t="str">
        <f>AUXILIAR!AN110</f>
        <v>X</v>
      </c>
      <c r="D113" s="18" t="str">
        <f>AUXILIAR!AO110</f>
        <v>X</v>
      </c>
      <c r="E113" s="80" t="str">
        <f t="shared" si="6"/>
        <v/>
      </c>
      <c r="F113" s="24" t="str">
        <f t="shared" si="7"/>
        <v/>
      </c>
      <c r="G113" s="17" t="str">
        <f t="shared" si="8"/>
        <v/>
      </c>
      <c r="H113" s="76" t="str">
        <f t="shared" si="9"/>
        <v/>
      </c>
      <c r="J113" s="18" t="str">
        <f t="shared" si="10"/>
        <v/>
      </c>
    </row>
    <row r="114" spans="2:10" ht="15" customHeight="1" x14ac:dyDescent="0.25">
      <c r="B114" s="18" t="str">
        <f>AUXILIAR!AM111</f>
        <v>X</v>
      </c>
      <c r="C114" s="18" t="str">
        <f>AUXILIAR!AN111</f>
        <v>X</v>
      </c>
      <c r="D114" s="18" t="str">
        <f>AUXILIAR!AO111</f>
        <v>X</v>
      </c>
      <c r="E114" s="80" t="str">
        <f t="shared" si="6"/>
        <v/>
      </c>
      <c r="F114" s="24" t="str">
        <f t="shared" si="7"/>
        <v/>
      </c>
      <c r="G114" s="17" t="str">
        <f t="shared" si="8"/>
        <v/>
      </c>
      <c r="H114" s="76" t="str">
        <f t="shared" si="9"/>
        <v/>
      </c>
      <c r="J114" s="18" t="str">
        <f t="shared" si="10"/>
        <v/>
      </c>
    </row>
    <row r="115" spans="2:10" ht="15" customHeight="1" x14ac:dyDescent="0.25">
      <c r="B115" s="18" t="str">
        <f>AUXILIAR!AM112</f>
        <v>X</v>
      </c>
      <c r="C115" s="18" t="str">
        <f>AUXILIAR!AN112</f>
        <v>X</v>
      </c>
      <c r="D115" s="18" t="str">
        <f>AUXILIAR!AO112</f>
        <v>X</v>
      </c>
      <c r="E115" s="80" t="str">
        <f t="shared" si="6"/>
        <v/>
      </c>
      <c r="F115" s="24" t="str">
        <f t="shared" si="7"/>
        <v/>
      </c>
      <c r="G115" s="17" t="str">
        <f t="shared" si="8"/>
        <v/>
      </c>
      <c r="H115" s="76" t="str">
        <f t="shared" si="9"/>
        <v/>
      </c>
      <c r="J115" s="18" t="str">
        <f t="shared" si="10"/>
        <v/>
      </c>
    </row>
    <row r="116" spans="2:10" ht="15" customHeight="1" x14ac:dyDescent="0.25">
      <c r="B116" s="18" t="str">
        <f>AUXILIAR!AM113</f>
        <v>X</v>
      </c>
      <c r="C116" s="18" t="str">
        <f>AUXILIAR!AN113</f>
        <v>X</v>
      </c>
      <c r="D116" s="18" t="str">
        <f>AUXILIAR!AO113</f>
        <v>X</v>
      </c>
      <c r="E116" s="80" t="str">
        <f t="shared" si="6"/>
        <v/>
      </c>
      <c r="F116" s="24" t="str">
        <f t="shared" si="7"/>
        <v/>
      </c>
      <c r="G116" s="17" t="str">
        <f t="shared" si="8"/>
        <v/>
      </c>
      <c r="H116" s="76" t="str">
        <f t="shared" si="9"/>
        <v/>
      </c>
      <c r="J116" s="18" t="str">
        <f t="shared" si="10"/>
        <v/>
      </c>
    </row>
    <row r="117" spans="2:10" ht="15" customHeight="1" x14ac:dyDescent="0.25">
      <c r="B117" s="18" t="str">
        <f>AUXILIAR!AM114</f>
        <v>X</v>
      </c>
      <c r="C117" s="18" t="str">
        <f>AUXILIAR!AN114</f>
        <v>X</v>
      </c>
      <c r="D117" s="18" t="str">
        <f>AUXILIAR!AO114</f>
        <v>X</v>
      </c>
      <c r="E117" s="80" t="str">
        <f t="shared" si="6"/>
        <v/>
      </c>
      <c r="F117" s="24" t="str">
        <f t="shared" si="7"/>
        <v/>
      </c>
      <c r="G117" s="17" t="str">
        <f t="shared" si="8"/>
        <v/>
      </c>
      <c r="H117" s="76" t="str">
        <f t="shared" si="9"/>
        <v/>
      </c>
      <c r="J117" s="18" t="str">
        <f t="shared" si="10"/>
        <v/>
      </c>
    </row>
    <row r="118" spans="2:10" ht="15" customHeight="1" x14ac:dyDescent="0.25">
      <c r="B118" s="18" t="str">
        <f>AUXILIAR!AM115</f>
        <v>X</v>
      </c>
      <c r="C118" s="18" t="str">
        <f>AUXILIAR!AN115</f>
        <v>X</v>
      </c>
      <c r="D118" s="18" t="str">
        <f>AUXILIAR!AO115</f>
        <v>X</v>
      </c>
      <c r="E118" s="80" t="str">
        <f t="shared" si="6"/>
        <v/>
      </c>
      <c r="F118" s="24" t="str">
        <f t="shared" si="7"/>
        <v/>
      </c>
      <c r="G118" s="17" t="str">
        <f t="shared" si="8"/>
        <v/>
      </c>
      <c r="H118" s="76" t="str">
        <f t="shared" si="9"/>
        <v/>
      </c>
      <c r="J118" s="18" t="str">
        <f t="shared" si="10"/>
        <v/>
      </c>
    </row>
    <row r="119" spans="2:10" ht="15" customHeight="1" x14ac:dyDescent="0.25">
      <c r="B119" s="18" t="str">
        <f>AUXILIAR!AM116</f>
        <v>X</v>
      </c>
      <c r="C119" s="18" t="str">
        <f>AUXILIAR!AN116</f>
        <v>X</v>
      </c>
      <c r="D119" s="18" t="str">
        <f>AUXILIAR!AO116</f>
        <v>X</v>
      </c>
      <c r="E119" s="80" t="str">
        <f t="shared" si="6"/>
        <v/>
      </c>
      <c r="F119" s="24" t="str">
        <f t="shared" si="7"/>
        <v/>
      </c>
      <c r="G119" s="17" t="str">
        <f t="shared" si="8"/>
        <v/>
      </c>
      <c r="H119" s="76" t="str">
        <f t="shared" si="9"/>
        <v/>
      </c>
      <c r="J119" s="18" t="str">
        <f t="shared" si="10"/>
        <v/>
      </c>
    </row>
    <row r="120" spans="2:10" ht="15" customHeight="1" x14ac:dyDescent="0.25">
      <c r="B120" s="18" t="str">
        <f>AUXILIAR!AM117</f>
        <v>X</v>
      </c>
      <c r="C120" s="18" t="str">
        <f>AUXILIAR!AN117</f>
        <v>X</v>
      </c>
      <c r="D120" s="18" t="str">
        <f>AUXILIAR!AO117</f>
        <v>X</v>
      </c>
      <c r="E120" s="80" t="str">
        <f t="shared" si="6"/>
        <v/>
      </c>
      <c r="F120" s="24" t="str">
        <f t="shared" si="7"/>
        <v/>
      </c>
      <c r="G120" s="17" t="str">
        <f t="shared" si="8"/>
        <v/>
      </c>
      <c r="H120" s="76" t="str">
        <f t="shared" si="9"/>
        <v/>
      </c>
      <c r="J120" s="18" t="str">
        <f t="shared" si="10"/>
        <v/>
      </c>
    </row>
    <row r="121" spans="2:10" ht="15" customHeight="1" x14ac:dyDescent="0.25">
      <c r="B121" s="18" t="str">
        <f>AUXILIAR!AM118</f>
        <v>X</v>
      </c>
      <c r="C121" s="18" t="str">
        <f>AUXILIAR!AN118</f>
        <v>X</v>
      </c>
      <c r="D121" s="18" t="str">
        <f>AUXILIAR!AO118</f>
        <v>X</v>
      </c>
      <c r="E121" s="80" t="str">
        <f t="shared" si="6"/>
        <v/>
      </c>
      <c r="F121" s="24" t="str">
        <f t="shared" si="7"/>
        <v/>
      </c>
      <c r="G121" s="17" t="str">
        <f t="shared" si="8"/>
        <v/>
      </c>
      <c r="H121" s="76" t="str">
        <f t="shared" si="9"/>
        <v/>
      </c>
      <c r="J121" s="18" t="str">
        <f t="shared" si="10"/>
        <v/>
      </c>
    </row>
    <row r="122" spans="2:10" ht="15" customHeight="1" x14ac:dyDescent="0.25">
      <c r="B122" s="18" t="str">
        <f>AUXILIAR!AM119</f>
        <v>X</v>
      </c>
      <c r="C122" s="18" t="str">
        <f>AUXILIAR!AN119</f>
        <v>X</v>
      </c>
      <c r="D122" s="18" t="str">
        <f>AUXILIAR!AO119</f>
        <v>X</v>
      </c>
      <c r="E122" s="80" t="str">
        <f t="shared" si="6"/>
        <v/>
      </c>
      <c r="F122" s="24" t="str">
        <f t="shared" si="7"/>
        <v/>
      </c>
      <c r="G122" s="17" t="str">
        <f t="shared" si="8"/>
        <v/>
      </c>
      <c r="H122" s="76" t="str">
        <f t="shared" si="9"/>
        <v/>
      </c>
      <c r="J122" s="18" t="str">
        <f t="shared" si="10"/>
        <v/>
      </c>
    </row>
    <row r="123" spans="2:10" ht="15" customHeight="1" x14ac:dyDescent="0.25">
      <c r="B123" s="18" t="str">
        <f>AUXILIAR!AM120</f>
        <v>X</v>
      </c>
      <c r="C123" s="18" t="str">
        <f>AUXILIAR!AN120</f>
        <v>X</v>
      </c>
      <c r="D123" s="18" t="str">
        <f>AUXILIAR!AO120</f>
        <v>X</v>
      </c>
      <c r="E123" s="80" t="str">
        <f t="shared" si="6"/>
        <v/>
      </c>
      <c r="F123" s="24" t="str">
        <f t="shared" si="7"/>
        <v/>
      </c>
      <c r="G123" s="17" t="str">
        <f t="shared" si="8"/>
        <v/>
      </c>
      <c r="H123" s="76" t="str">
        <f t="shared" si="9"/>
        <v/>
      </c>
      <c r="J123" s="18" t="str">
        <f t="shared" si="10"/>
        <v/>
      </c>
    </row>
    <row r="124" spans="2:10" ht="15" customHeight="1" x14ac:dyDescent="0.25">
      <c r="B124" s="18" t="str">
        <f>AUXILIAR!AM121</f>
        <v>X</v>
      </c>
      <c r="C124" s="18" t="str">
        <f>AUXILIAR!AN121</f>
        <v>X</v>
      </c>
      <c r="D124" s="18" t="str">
        <f>AUXILIAR!AO121</f>
        <v>X</v>
      </c>
      <c r="E124" s="80" t="str">
        <f t="shared" si="6"/>
        <v/>
      </c>
      <c r="F124" s="24" t="str">
        <f t="shared" si="7"/>
        <v/>
      </c>
      <c r="G124" s="17" t="str">
        <f t="shared" si="8"/>
        <v/>
      </c>
      <c r="H124" s="76" t="str">
        <f t="shared" si="9"/>
        <v/>
      </c>
      <c r="J124" s="18" t="str">
        <f t="shared" si="10"/>
        <v/>
      </c>
    </row>
    <row r="125" spans="2:10" ht="15" customHeight="1" x14ac:dyDescent="0.25">
      <c r="B125" s="18" t="str">
        <f>AUXILIAR!AM122</f>
        <v>X</v>
      </c>
      <c r="C125" s="18" t="str">
        <f>AUXILIAR!AN122</f>
        <v>X</v>
      </c>
      <c r="D125" s="18" t="str">
        <f>AUXILIAR!AO122</f>
        <v>X</v>
      </c>
      <c r="E125" s="80" t="str">
        <f t="shared" si="6"/>
        <v/>
      </c>
      <c r="F125" s="24" t="str">
        <f t="shared" si="7"/>
        <v/>
      </c>
      <c r="G125" s="17" t="str">
        <f t="shared" si="8"/>
        <v/>
      </c>
      <c r="H125" s="76" t="str">
        <f t="shared" si="9"/>
        <v/>
      </c>
      <c r="J125" s="18" t="str">
        <f t="shared" si="10"/>
        <v/>
      </c>
    </row>
    <row r="126" spans="2:10" ht="15" customHeight="1" x14ac:dyDescent="0.25">
      <c r="B126" s="18" t="str">
        <f>AUXILIAR!AM123</f>
        <v>X</v>
      </c>
      <c r="C126" s="18" t="str">
        <f>AUXILIAR!AN123</f>
        <v>X</v>
      </c>
      <c r="D126" s="18" t="str">
        <f>AUXILIAR!AO123</f>
        <v>X</v>
      </c>
      <c r="E126" s="80" t="str">
        <f t="shared" si="6"/>
        <v/>
      </c>
      <c r="F126" s="24" t="str">
        <f t="shared" si="7"/>
        <v/>
      </c>
      <c r="G126" s="17" t="str">
        <f t="shared" si="8"/>
        <v/>
      </c>
      <c r="H126" s="76" t="str">
        <f t="shared" si="9"/>
        <v/>
      </c>
      <c r="J126" s="18" t="str">
        <f t="shared" si="10"/>
        <v/>
      </c>
    </row>
    <row r="127" spans="2:10" ht="15" customHeight="1" x14ac:dyDescent="0.25">
      <c r="B127" s="18" t="str">
        <f>AUXILIAR!AM124</f>
        <v>X</v>
      </c>
      <c r="C127" s="18" t="str">
        <f>AUXILIAR!AN124</f>
        <v>X</v>
      </c>
      <c r="D127" s="18" t="str">
        <f>AUXILIAR!AO124</f>
        <v>X</v>
      </c>
      <c r="E127" s="80" t="str">
        <f t="shared" si="6"/>
        <v/>
      </c>
      <c r="F127" s="24" t="str">
        <f t="shared" si="7"/>
        <v/>
      </c>
      <c r="G127" s="17" t="str">
        <f t="shared" si="8"/>
        <v/>
      </c>
      <c r="H127" s="76" t="str">
        <f t="shared" si="9"/>
        <v/>
      </c>
      <c r="J127" s="18" t="str">
        <f t="shared" si="10"/>
        <v/>
      </c>
    </row>
    <row r="128" spans="2:10" ht="15" customHeight="1" x14ac:dyDescent="0.25">
      <c r="B128" s="18" t="str">
        <f>AUXILIAR!AM125</f>
        <v>X</v>
      </c>
      <c r="C128" s="18" t="str">
        <f>AUXILIAR!AN125</f>
        <v>X</v>
      </c>
      <c r="D128" s="18" t="str">
        <f>AUXILIAR!AO125</f>
        <v>X</v>
      </c>
      <c r="E128" s="80" t="str">
        <f t="shared" si="6"/>
        <v/>
      </c>
      <c r="F128" s="24" t="str">
        <f t="shared" si="7"/>
        <v/>
      </c>
      <c r="G128" s="17" t="str">
        <f t="shared" si="8"/>
        <v/>
      </c>
      <c r="H128" s="76" t="str">
        <f t="shared" si="9"/>
        <v/>
      </c>
      <c r="J128" s="18" t="str">
        <f t="shared" si="10"/>
        <v/>
      </c>
    </row>
    <row r="129" spans="2:10" ht="15" customHeight="1" x14ac:dyDescent="0.25">
      <c r="B129" s="18" t="str">
        <f>AUXILIAR!AM126</f>
        <v>X</v>
      </c>
      <c r="C129" s="18" t="str">
        <f>AUXILIAR!AN126</f>
        <v>X</v>
      </c>
      <c r="D129" s="18" t="str">
        <f>AUXILIAR!AO126</f>
        <v>X</v>
      </c>
      <c r="E129" s="80" t="str">
        <f t="shared" si="6"/>
        <v/>
      </c>
      <c r="F129" s="24" t="str">
        <f t="shared" si="7"/>
        <v/>
      </c>
      <c r="G129" s="17" t="str">
        <f t="shared" si="8"/>
        <v/>
      </c>
      <c r="H129" s="76" t="str">
        <f t="shared" si="9"/>
        <v/>
      </c>
      <c r="J129" s="18" t="str">
        <f t="shared" si="10"/>
        <v/>
      </c>
    </row>
    <row r="130" spans="2:10" ht="15" customHeight="1" x14ac:dyDescent="0.25">
      <c r="B130" s="18" t="str">
        <f>AUXILIAR!AM127</f>
        <v>X</v>
      </c>
      <c r="C130" s="18" t="str">
        <f>AUXILIAR!AN127</f>
        <v>X</v>
      </c>
      <c r="D130" s="18" t="str">
        <f>AUXILIAR!AO127</f>
        <v>X</v>
      </c>
      <c r="E130" s="80" t="str">
        <f t="shared" si="6"/>
        <v/>
      </c>
      <c r="F130" s="24" t="str">
        <f t="shared" si="7"/>
        <v/>
      </c>
      <c r="G130" s="17" t="str">
        <f t="shared" si="8"/>
        <v/>
      </c>
      <c r="H130" s="76" t="str">
        <f t="shared" si="9"/>
        <v/>
      </c>
      <c r="J130" s="18" t="str">
        <f t="shared" si="10"/>
        <v/>
      </c>
    </row>
    <row r="131" spans="2:10" ht="15" customHeight="1" x14ac:dyDescent="0.25">
      <c r="B131" s="18" t="str">
        <f>AUXILIAR!AM128</f>
        <v>X</v>
      </c>
      <c r="C131" s="18" t="str">
        <f>AUXILIAR!AN128</f>
        <v>X</v>
      </c>
      <c r="D131" s="18" t="str">
        <f>AUXILIAR!AO128</f>
        <v>X</v>
      </c>
      <c r="E131" s="80" t="str">
        <f t="shared" si="6"/>
        <v/>
      </c>
      <c r="F131" s="24" t="str">
        <f t="shared" si="7"/>
        <v/>
      </c>
      <c r="G131" s="17" t="str">
        <f t="shared" si="8"/>
        <v/>
      </c>
      <c r="H131" s="76" t="str">
        <f t="shared" si="9"/>
        <v/>
      </c>
      <c r="J131" s="18" t="str">
        <f t="shared" si="10"/>
        <v/>
      </c>
    </row>
    <row r="132" spans="2:10" ht="15" customHeight="1" x14ac:dyDescent="0.25">
      <c r="B132" s="18" t="str">
        <f>AUXILIAR!AM129</f>
        <v>X</v>
      </c>
      <c r="C132" s="18" t="str">
        <f>AUXILIAR!AN129</f>
        <v>X</v>
      </c>
      <c r="D132" s="18" t="str">
        <f>AUXILIAR!AO129</f>
        <v>X</v>
      </c>
      <c r="E132" s="80" t="str">
        <f t="shared" si="6"/>
        <v/>
      </c>
      <c r="F132" s="24" t="str">
        <f t="shared" si="7"/>
        <v/>
      </c>
      <c r="G132" s="17" t="str">
        <f t="shared" si="8"/>
        <v/>
      </c>
      <c r="H132" s="76" t="str">
        <f t="shared" si="9"/>
        <v/>
      </c>
      <c r="J132" s="18" t="str">
        <f t="shared" si="10"/>
        <v/>
      </c>
    </row>
    <row r="133" spans="2:10" ht="15" customHeight="1" x14ac:dyDescent="0.25">
      <c r="B133" s="18" t="str">
        <f>AUXILIAR!AM130</f>
        <v>X</v>
      </c>
      <c r="C133" s="18" t="str">
        <f>AUXILIAR!AN130</f>
        <v>X</v>
      </c>
      <c r="D133" s="18" t="str">
        <f>AUXILIAR!AO130</f>
        <v>X</v>
      </c>
      <c r="E133" s="80" t="str">
        <f t="shared" si="6"/>
        <v/>
      </c>
      <c r="F133" s="24" t="str">
        <f t="shared" si="7"/>
        <v/>
      </c>
      <c r="G133" s="17" t="str">
        <f t="shared" si="8"/>
        <v/>
      </c>
      <c r="H133" s="76" t="str">
        <f t="shared" si="9"/>
        <v/>
      </c>
      <c r="J133" s="18" t="str">
        <f t="shared" si="10"/>
        <v/>
      </c>
    </row>
    <row r="134" spans="2:10" ht="15" customHeight="1" x14ac:dyDescent="0.25">
      <c r="B134" s="18" t="str">
        <f>AUXILIAR!AM131</f>
        <v>X</v>
      </c>
      <c r="C134" s="18" t="str">
        <f>AUXILIAR!AN131</f>
        <v>X</v>
      </c>
      <c r="D134" s="18" t="str">
        <f>AUXILIAR!AO131</f>
        <v>X</v>
      </c>
      <c r="E134" s="80" t="str">
        <f t="shared" si="6"/>
        <v/>
      </c>
      <c r="F134" s="24" t="str">
        <f t="shared" si="7"/>
        <v/>
      </c>
      <c r="G134" s="17" t="str">
        <f t="shared" si="8"/>
        <v/>
      </c>
      <c r="H134" s="76" t="str">
        <f t="shared" si="9"/>
        <v/>
      </c>
      <c r="J134" s="18" t="str">
        <f t="shared" si="10"/>
        <v/>
      </c>
    </row>
    <row r="135" spans="2:10" ht="15" customHeight="1" x14ac:dyDescent="0.25">
      <c r="B135" s="18" t="str">
        <f>AUXILIAR!AM132</f>
        <v>X</v>
      </c>
      <c r="C135" s="18" t="str">
        <f>AUXILIAR!AN132</f>
        <v>X</v>
      </c>
      <c r="D135" s="18" t="str">
        <f>AUXILIAR!AO132</f>
        <v>X</v>
      </c>
      <c r="E135" s="80" t="str">
        <f t="shared" si="6"/>
        <v/>
      </c>
      <c r="F135" s="24" t="str">
        <f t="shared" si="7"/>
        <v/>
      </c>
      <c r="G135" s="17" t="str">
        <f t="shared" si="8"/>
        <v/>
      </c>
      <c r="H135" s="76" t="str">
        <f t="shared" si="9"/>
        <v/>
      </c>
      <c r="J135" s="18" t="str">
        <f t="shared" si="10"/>
        <v/>
      </c>
    </row>
    <row r="136" spans="2:10" ht="15" customHeight="1" x14ac:dyDescent="0.25">
      <c r="B136" s="18" t="str">
        <f>AUXILIAR!AM133</f>
        <v>X</v>
      </c>
      <c r="C136" s="18" t="str">
        <f>AUXILIAR!AN133</f>
        <v>X</v>
      </c>
      <c r="D136" s="18" t="str">
        <f>AUXILIAR!AO133</f>
        <v>X</v>
      </c>
      <c r="E136" s="80" t="str">
        <f t="shared" si="6"/>
        <v/>
      </c>
      <c r="F136" s="24" t="str">
        <f t="shared" si="7"/>
        <v/>
      </c>
      <c r="G136" s="17" t="str">
        <f t="shared" si="8"/>
        <v/>
      </c>
      <c r="H136" s="76" t="str">
        <f t="shared" si="9"/>
        <v/>
      </c>
      <c r="J136" s="18" t="str">
        <f t="shared" si="10"/>
        <v/>
      </c>
    </row>
    <row r="137" spans="2:10" ht="15" customHeight="1" x14ac:dyDescent="0.25">
      <c r="B137" s="18" t="str">
        <f>AUXILIAR!AM134</f>
        <v>X</v>
      </c>
      <c r="C137" s="18" t="str">
        <f>AUXILIAR!AN134</f>
        <v>X</v>
      </c>
      <c r="D137" s="18" t="str">
        <f>AUXILIAR!AO134</f>
        <v>X</v>
      </c>
      <c r="E137" s="80" t="str">
        <f t="shared" si="6"/>
        <v/>
      </c>
      <c r="F137" s="24" t="str">
        <f t="shared" si="7"/>
        <v/>
      </c>
      <c r="G137" s="17" t="str">
        <f t="shared" si="8"/>
        <v/>
      </c>
      <c r="H137" s="76" t="str">
        <f t="shared" si="9"/>
        <v/>
      </c>
      <c r="J137" s="18" t="str">
        <f t="shared" si="10"/>
        <v/>
      </c>
    </row>
    <row r="138" spans="2:10" ht="15" customHeight="1" x14ac:dyDescent="0.25">
      <c r="B138" s="18" t="str">
        <f>AUXILIAR!AM135</f>
        <v>X</v>
      </c>
      <c r="C138" s="18" t="str">
        <f>AUXILIAR!AN135</f>
        <v>X</v>
      </c>
      <c r="D138" s="18" t="str">
        <f>AUXILIAR!AO135</f>
        <v>X</v>
      </c>
      <c r="E138" s="80" t="str">
        <f t="shared" si="6"/>
        <v/>
      </c>
      <c r="F138" s="24" t="str">
        <f t="shared" si="7"/>
        <v/>
      </c>
      <c r="G138" s="17" t="str">
        <f t="shared" si="8"/>
        <v/>
      </c>
      <c r="H138" s="76" t="str">
        <f t="shared" si="9"/>
        <v/>
      </c>
      <c r="J138" s="18" t="str">
        <f t="shared" si="10"/>
        <v/>
      </c>
    </row>
    <row r="139" spans="2:10" ht="15" customHeight="1" x14ac:dyDescent="0.25">
      <c r="B139" s="18" t="str">
        <f>AUXILIAR!AM136</f>
        <v>X</v>
      </c>
      <c r="C139" s="18" t="str">
        <f>AUXILIAR!AN136</f>
        <v>X</v>
      </c>
      <c r="D139" s="18" t="str">
        <f>AUXILIAR!AO136</f>
        <v>X</v>
      </c>
      <c r="E139" s="80" t="str">
        <f t="shared" si="6"/>
        <v/>
      </c>
      <c r="F139" s="24" t="str">
        <f t="shared" si="7"/>
        <v/>
      </c>
      <c r="G139" s="17" t="str">
        <f t="shared" si="8"/>
        <v/>
      </c>
      <c r="H139" s="76" t="str">
        <f t="shared" si="9"/>
        <v/>
      </c>
      <c r="J139" s="18" t="str">
        <f t="shared" si="10"/>
        <v/>
      </c>
    </row>
    <row r="140" spans="2:10" ht="15" customHeight="1" x14ac:dyDescent="0.25">
      <c r="B140" s="18" t="str">
        <f>AUXILIAR!AM137</f>
        <v>X</v>
      </c>
      <c r="C140" s="18" t="str">
        <f>AUXILIAR!AN137</f>
        <v>X</v>
      </c>
      <c r="D140" s="18" t="str">
        <f>AUXILIAR!AO137</f>
        <v>X</v>
      </c>
      <c r="E140" s="80" t="str">
        <f t="shared" si="6"/>
        <v/>
      </c>
      <c r="F140" s="24" t="str">
        <f t="shared" si="7"/>
        <v/>
      </c>
      <c r="G140" s="17" t="str">
        <f t="shared" si="8"/>
        <v/>
      </c>
      <c r="H140" s="76" t="str">
        <f t="shared" si="9"/>
        <v/>
      </c>
      <c r="J140" s="18" t="str">
        <f t="shared" si="10"/>
        <v/>
      </c>
    </row>
    <row r="141" spans="2:10" ht="15" customHeight="1" x14ac:dyDescent="0.25">
      <c r="B141" s="18" t="str">
        <f>AUXILIAR!AM138</f>
        <v>X</v>
      </c>
      <c r="C141" s="18" t="str">
        <f>AUXILIAR!AN138</f>
        <v>X</v>
      </c>
      <c r="D141" s="18" t="str">
        <f>AUXILIAR!AO138</f>
        <v>X</v>
      </c>
      <c r="E141" s="80" t="str">
        <f t="shared" si="6"/>
        <v/>
      </c>
      <c r="F141" s="24" t="str">
        <f t="shared" si="7"/>
        <v/>
      </c>
      <c r="G141" s="17" t="str">
        <f t="shared" si="8"/>
        <v/>
      </c>
      <c r="H141" s="76" t="str">
        <f t="shared" si="9"/>
        <v/>
      </c>
      <c r="J141" s="18" t="str">
        <f t="shared" si="10"/>
        <v/>
      </c>
    </row>
    <row r="142" spans="2:10" ht="15" customHeight="1" x14ac:dyDescent="0.25">
      <c r="B142" s="18" t="str">
        <f>AUXILIAR!AM139</f>
        <v>X</v>
      </c>
      <c r="C142" s="18" t="str">
        <f>AUXILIAR!AN139</f>
        <v>X</v>
      </c>
      <c r="D142" s="18" t="str">
        <f>AUXILIAR!AO139</f>
        <v>X</v>
      </c>
      <c r="E142" s="80" t="str">
        <f t="shared" ref="E142:E166" si="11">IF(LEFT(B142,1)="E",B142,"")</f>
        <v/>
      </c>
      <c r="F142" s="24" t="str">
        <f t="shared" ref="F142:F166" si="12">IF(LEFT(B142,1)="E",D142,"")</f>
        <v/>
      </c>
      <c r="G142" s="17" t="str">
        <f t="shared" ref="G142:G165" si="13">IF(B142="X","",IF(LEFT(B142,1)&lt;&gt;"E",C142,""))</f>
        <v/>
      </c>
      <c r="H142" s="76" t="str">
        <f t="shared" ref="H142:H165" si="14">IF(B142="X","",IF(LEFT(B142,1)&lt;&gt;"E",D142,""))</f>
        <v/>
      </c>
      <c r="J142" s="18" t="str">
        <f t="shared" si="10"/>
        <v/>
      </c>
    </row>
    <row r="143" spans="2:10" ht="15" customHeight="1" x14ac:dyDescent="0.25">
      <c r="B143" s="18" t="str">
        <f>AUXILIAR!AM140</f>
        <v>X</v>
      </c>
      <c r="C143" s="18" t="str">
        <f>AUXILIAR!AN140</f>
        <v>X</v>
      </c>
      <c r="D143" s="18" t="str">
        <f>AUXILIAR!AO140</f>
        <v>X</v>
      </c>
      <c r="E143" s="80" t="str">
        <f t="shared" si="11"/>
        <v/>
      </c>
      <c r="F143" s="24" t="str">
        <f t="shared" si="12"/>
        <v/>
      </c>
      <c r="G143" s="17" t="str">
        <f t="shared" si="13"/>
        <v/>
      </c>
      <c r="H143" s="76" t="str">
        <f t="shared" si="14"/>
        <v/>
      </c>
      <c r="J143" s="18" t="str">
        <f t="shared" si="10"/>
        <v/>
      </c>
    </row>
    <row r="144" spans="2:10" ht="15" customHeight="1" x14ac:dyDescent="0.25">
      <c r="B144" s="18" t="str">
        <f>AUXILIAR!AM141</f>
        <v>X</v>
      </c>
      <c r="C144" s="18" t="str">
        <f>AUXILIAR!AN141</f>
        <v>X</v>
      </c>
      <c r="D144" s="18" t="str">
        <f>AUXILIAR!AO141</f>
        <v>X</v>
      </c>
      <c r="E144" s="80" t="str">
        <f t="shared" si="11"/>
        <v/>
      </c>
      <c r="F144" s="24" t="str">
        <f t="shared" si="12"/>
        <v/>
      </c>
      <c r="G144" s="17" t="str">
        <f t="shared" si="13"/>
        <v/>
      </c>
      <c r="H144" s="76" t="str">
        <f t="shared" si="14"/>
        <v/>
      </c>
      <c r="J144" s="18" t="str">
        <f t="shared" si="10"/>
        <v/>
      </c>
    </row>
    <row r="145" spans="2:10" ht="15" customHeight="1" x14ac:dyDescent="0.25">
      <c r="B145" s="18" t="str">
        <f>AUXILIAR!AM142</f>
        <v>X</v>
      </c>
      <c r="C145" s="18" t="str">
        <f>AUXILIAR!AN142</f>
        <v>X</v>
      </c>
      <c r="D145" s="18" t="str">
        <f>AUXILIAR!AO142</f>
        <v>X</v>
      </c>
      <c r="E145" s="80" t="str">
        <f t="shared" si="11"/>
        <v/>
      </c>
      <c r="F145" s="24" t="str">
        <f t="shared" si="12"/>
        <v/>
      </c>
      <c r="G145" s="17" t="str">
        <f t="shared" si="13"/>
        <v/>
      </c>
      <c r="H145" s="76" t="str">
        <f t="shared" si="14"/>
        <v/>
      </c>
      <c r="J145" s="18" t="str">
        <f t="shared" si="10"/>
        <v/>
      </c>
    </row>
    <row r="146" spans="2:10" ht="15" customHeight="1" x14ac:dyDescent="0.25">
      <c r="B146" s="18" t="str">
        <f>AUXILIAR!AM143</f>
        <v>X</v>
      </c>
      <c r="C146" s="18" t="str">
        <f>AUXILIAR!AN143</f>
        <v>X</v>
      </c>
      <c r="D146" s="18" t="str">
        <f>AUXILIAR!AO143</f>
        <v>X</v>
      </c>
      <c r="E146" s="80" t="str">
        <f t="shared" si="11"/>
        <v/>
      </c>
      <c r="F146" s="24" t="str">
        <f t="shared" si="12"/>
        <v/>
      </c>
      <c r="G146" s="17" t="str">
        <f t="shared" si="13"/>
        <v/>
      </c>
      <c r="H146" s="76" t="str">
        <f t="shared" si="14"/>
        <v/>
      </c>
      <c r="J146" s="18" t="str">
        <f t="shared" si="10"/>
        <v/>
      </c>
    </row>
    <row r="147" spans="2:10" ht="15" customHeight="1" x14ac:dyDescent="0.25">
      <c r="B147" s="18" t="str">
        <f>AUXILIAR!AM144</f>
        <v>X</v>
      </c>
      <c r="C147" s="18" t="str">
        <f>AUXILIAR!AN144</f>
        <v>X</v>
      </c>
      <c r="D147" s="18" t="str">
        <f>AUXILIAR!AO144</f>
        <v>X</v>
      </c>
      <c r="E147" s="80" t="str">
        <f t="shared" si="11"/>
        <v/>
      </c>
      <c r="F147" s="24" t="str">
        <f t="shared" si="12"/>
        <v/>
      </c>
      <c r="G147" s="17" t="str">
        <f t="shared" si="13"/>
        <v/>
      </c>
      <c r="H147" s="76" t="str">
        <f t="shared" si="14"/>
        <v/>
      </c>
      <c r="J147" s="18" t="str">
        <f t="shared" si="10"/>
        <v/>
      </c>
    </row>
    <row r="148" spans="2:10" ht="15" customHeight="1" x14ac:dyDescent="0.25">
      <c r="B148" s="18" t="str">
        <f>AUXILIAR!AM145</f>
        <v>X</v>
      </c>
      <c r="C148" s="18" t="str">
        <f>AUXILIAR!AN145</f>
        <v>X</v>
      </c>
      <c r="D148" s="18" t="str">
        <f>AUXILIAR!AO145</f>
        <v>X</v>
      </c>
      <c r="E148" s="80" t="str">
        <f t="shared" si="11"/>
        <v/>
      </c>
      <c r="F148" s="24" t="str">
        <f t="shared" si="12"/>
        <v/>
      </c>
      <c r="G148" s="17" t="str">
        <f t="shared" si="13"/>
        <v/>
      </c>
      <c r="H148" s="76" t="str">
        <f t="shared" si="14"/>
        <v/>
      </c>
      <c r="J148" s="18" t="str">
        <f t="shared" si="10"/>
        <v/>
      </c>
    </row>
    <row r="149" spans="2:10" ht="15" customHeight="1" x14ac:dyDescent="0.25">
      <c r="B149" s="18" t="str">
        <f>AUXILIAR!AM146</f>
        <v>X</v>
      </c>
      <c r="C149" s="18" t="str">
        <f>AUXILIAR!AN146</f>
        <v>X</v>
      </c>
      <c r="D149" s="18" t="str">
        <f>AUXILIAR!AO146</f>
        <v>X</v>
      </c>
      <c r="E149" s="80" t="str">
        <f t="shared" si="11"/>
        <v/>
      </c>
      <c r="F149" s="24" t="str">
        <f t="shared" si="12"/>
        <v/>
      </c>
      <c r="G149" s="17" t="str">
        <f t="shared" si="13"/>
        <v/>
      </c>
      <c r="H149" s="76" t="str">
        <f t="shared" si="14"/>
        <v/>
      </c>
      <c r="J149" s="18" t="str">
        <f t="shared" si="10"/>
        <v/>
      </c>
    </row>
    <row r="150" spans="2:10" ht="15" customHeight="1" x14ac:dyDescent="0.25">
      <c r="B150" s="18" t="str">
        <f>AUXILIAR!AM147</f>
        <v>X</v>
      </c>
      <c r="C150" s="18" t="str">
        <f>AUXILIAR!AN147</f>
        <v>X</v>
      </c>
      <c r="D150" s="18" t="str">
        <f>AUXILIAR!AO147</f>
        <v>X</v>
      </c>
      <c r="E150" s="80" t="str">
        <f t="shared" si="11"/>
        <v/>
      </c>
      <c r="F150" s="24" t="str">
        <f t="shared" si="12"/>
        <v/>
      </c>
      <c r="G150" s="17" t="str">
        <f t="shared" si="13"/>
        <v/>
      </c>
      <c r="H150" s="76" t="str">
        <f t="shared" si="14"/>
        <v/>
      </c>
      <c r="J150" s="18" t="str">
        <f t="shared" ref="J150:J165" si="15">IF(AND(H149&gt;0,H150="",H151&lt;&gt;"",D150="X"),"NOTA: REVISAR SI SE HA DUPLICADO UN ACRÓNIMO PARA UN MISMO EJERCICIO","")</f>
        <v/>
      </c>
    </row>
    <row r="151" spans="2:10" ht="15" customHeight="1" x14ac:dyDescent="0.25">
      <c r="B151" s="18" t="str">
        <f>AUXILIAR!AM148</f>
        <v>X</v>
      </c>
      <c r="C151" s="18" t="str">
        <f>AUXILIAR!AN148</f>
        <v>X</v>
      </c>
      <c r="D151" s="18" t="str">
        <f>AUXILIAR!AO148</f>
        <v>X</v>
      </c>
      <c r="E151" s="80" t="str">
        <f t="shared" si="11"/>
        <v/>
      </c>
      <c r="F151" s="24" t="str">
        <f t="shared" si="12"/>
        <v/>
      </c>
      <c r="G151" s="17" t="str">
        <f t="shared" si="13"/>
        <v/>
      </c>
      <c r="H151" s="76" t="str">
        <f t="shared" si="14"/>
        <v/>
      </c>
      <c r="J151" s="18" t="str">
        <f t="shared" si="15"/>
        <v/>
      </c>
    </row>
    <row r="152" spans="2:10" ht="15" customHeight="1" x14ac:dyDescent="0.25">
      <c r="B152" s="18" t="str">
        <f>AUXILIAR!AM149</f>
        <v>X</v>
      </c>
      <c r="C152" s="18" t="str">
        <f>AUXILIAR!AN149</f>
        <v>X</v>
      </c>
      <c r="D152" s="18" t="str">
        <f>AUXILIAR!AO149</f>
        <v>X</v>
      </c>
      <c r="E152" s="80" t="str">
        <f t="shared" si="11"/>
        <v/>
      </c>
      <c r="F152" s="24" t="str">
        <f t="shared" si="12"/>
        <v/>
      </c>
      <c r="G152" s="17" t="str">
        <f t="shared" si="13"/>
        <v/>
      </c>
      <c r="H152" s="76" t="str">
        <f t="shared" si="14"/>
        <v/>
      </c>
      <c r="J152" s="18" t="str">
        <f t="shared" si="15"/>
        <v/>
      </c>
    </row>
    <row r="153" spans="2:10" ht="15" customHeight="1" x14ac:dyDescent="0.25">
      <c r="B153" s="18" t="str">
        <f>AUXILIAR!AM150</f>
        <v>X</v>
      </c>
      <c r="C153" s="18" t="str">
        <f>AUXILIAR!AN150</f>
        <v>X</v>
      </c>
      <c r="D153" s="18" t="str">
        <f>AUXILIAR!AO150</f>
        <v>X</v>
      </c>
      <c r="E153" s="80" t="str">
        <f t="shared" si="11"/>
        <v/>
      </c>
      <c r="F153" s="24" t="str">
        <f t="shared" si="12"/>
        <v/>
      </c>
      <c r="G153" s="17" t="str">
        <f t="shared" si="13"/>
        <v/>
      </c>
      <c r="H153" s="76" t="str">
        <f t="shared" si="14"/>
        <v/>
      </c>
      <c r="J153" s="18" t="str">
        <f t="shared" si="15"/>
        <v/>
      </c>
    </row>
    <row r="154" spans="2:10" ht="15" customHeight="1" x14ac:dyDescent="0.25">
      <c r="B154" s="18" t="str">
        <f>AUXILIAR!AM151</f>
        <v>X</v>
      </c>
      <c r="C154" s="18" t="str">
        <f>AUXILIAR!AN151</f>
        <v>X</v>
      </c>
      <c r="D154" s="18" t="str">
        <f>AUXILIAR!AO151</f>
        <v>X</v>
      </c>
      <c r="E154" s="80" t="str">
        <f t="shared" si="11"/>
        <v/>
      </c>
      <c r="F154" s="24" t="str">
        <f t="shared" si="12"/>
        <v/>
      </c>
      <c r="G154" s="17" t="str">
        <f t="shared" si="13"/>
        <v/>
      </c>
      <c r="H154" s="76" t="str">
        <f t="shared" si="14"/>
        <v/>
      </c>
      <c r="J154" s="18" t="str">
        <f t="shared" si="15"/>
        <v/>
      </c>
    </row>
    <row r="155" spans="2:10" ht="15" customHeight="1" x14ac:dyDescent="0.25">
      <c r="B155" s="18" t="str">
        <f>AUXILIAR!AM152</f>
        <v>X</v>
      </c>
      <c r="C155" s="18" t="str">
        <f>AUXILIAR!AN152</f>
        <v>X</v>
      </c>
      <c r="D155" s="18" t="str">
        <f>AUXILIAR!AO152</f>
        <v>X</v>
      </c>
      <c r="E155" s="80" t="str">
        <f t="shared" si="11"/>
        <v/>
      </c>
      <c r="F155" s="24" t="str">
        <f t="shared" si="12"/>
        <v/>
      </c>
      <c r="G155" s="17" t="str">
        <f t="shared" si="13"/>
        <v/>
      </c>
      <c r="H155" s="76" t="str">
        <f t="shared" si="14"/>
        <v/>
      </c>
      <c r="J155" s="18" t="str">
        <f t="shared" si="15"/>
        <v/>
      </c>
    </row>
    <row r="156" spans="2:10" ht="15" customHeight="1" x14ac:dyDescent="0.25">
      <c r="B156" s="18" t="str">
        <f>AUXILIAR!AM153</f>
        <v>X</v>
      </c>
      <c r="C156" s="18" t="str">
        <f>AUXILIAR!AN153</f>
        <v>X</v>
      </c>
      <c r="D156" s="18" t="str">
        <f>AUXILIAR!AO153</f>
        <v>X</v>
      </c>
      <c r="E156" s="80" t="str">
        <f t="shared" si="11"/>
        <v/>
      </c>
      <c r="F156" s="24" t="str">
        <f t="shared" si="12"/>
        <v/>
      </c>
      <c r="G156" s="17" t="str">
        <f t="shared" si="13"/>
        <v/>
      </c>
      <c r="H156" s="76" t="str">
        <f t="shared" si="14"/>
        <v/>
      </c>
      <c r="J156" s="18" t="str">
        <f t="shared" si="15"/>
        <v/>
      </c>
    </row>
    <row r="157" spans="2:10" ht="15" customHeight="1" x14ac:dyDescent="0.25">
      <c r="B157" s="18" t="str">
        <f>AUXILIAR!AM154</f>
        <v>X</v>
      </c>
      <c r="C157" s="18" t="str">
        <f>AUXILIAR!AN154</f>
        <v>X</v>
      </c>
      <c r="D157" s="18" t="str">
        <f>AUXILIAR!AO154</f>
        <v>X</v>
      </c>
      <c r="E157" s="80" t="str">
        <f t="shared" si="11"/>
        <v/>
      </c>
      <c r="F157" s="24" t="str">
        <f t="shared" si="12"/>
        <v/>
      </c>
      <c r="G157" s="17" t="str">
        <f t="shared" si="13"/>
        <v/>
      </c>
      <c r="H157" s="76" t="str">
        <f t="shared" si="14"/>
        <v/>
      </c>
      <c r="J157" s="18" t="str">
        <f t="shared" si="15"/>
        <v/>
      </c>
    </row>
    <row r="158" spans="2:10" ht="15" customHeight="1" x14ac:dyDescent="0.25">
      <c r="B158" s="18" t="str">
        <f>AUXILIAR!AM155</f>
        <v>X</v>
      </c>
      <c r="C158" s="18" t="str">
        <f>AUXILIAR!AN155</f>
        <v>X</v>
      </c>
      <c r="D158" s="18" t="str">
        <f>AUXILIAR!AO155</f>
        <v>X</v>
      </c>
      <c r="E158" s="80" t="str">
        <f t="shared" si="11"/>
        <v/>
      </c>
      <c r="F158" s="24" t="str">
        <f t="shared" si="12"/>
        <v/>
      </c>
      <c r="G158" s="17" t="str">
        <f t="shared" si="13"/>
        <v/>
      </c>
      <c r="H158" s="76" t="str">
        <f t="shared" si="14"/>
        <v/>
      </c>
      <c r="J158" s="18" t="str">
        <f t="shared" si="15"/>
        <v/>
      </c>
    </row>
    <row r="159" spans="2:10" ht="15" customHeight="1" x14ac:dyDescent="0.25">
      <c r="B159" s="18" t="str">
        <f>AUXILIAR!AM156</f>
        <v>X</v>
      </c>
      <c r="C159" s="18" t="str">
        <f>AUXILIAR!AN156</f>
        <v>X</v>
      </c>
      <c r="D159" s="18" t="str">
        <f>AUXILIAR!AO156</f>
        <v>X</v>
      </c>
      <c r="E159" s="80" t="str">
        <f t="shared" si="11"/>
        <v/>
      </c>
      <c r="F159" s="24" t="str">
        <f t="shared" si="12"/>
        <v/>
      </c>
      <c r="G159" s="17" t="str">
        <f t="shared" si="13"/>
        <v/>
      </c>
      <c r="H159" s="76" t="str">
        <f t="shared" si="14"/>
        <v/>
      </c>
      <c r="J159" s="18" t="str">
        <f t="shared" si="15"/>
        <v/>
      </c>
    </row>
    <row r="160" spans="2:10" ht="15" customHeight="1" x14ac:dyDescent="0.25">
      <c r="B160" s="18" t="str">
        <f>AUXILIAR!AM157</f>
        <v>X</v>
      </c>
      <c r="C160" s="18" t="str">
        <f>AUXILIAR!AN157</f>
        <v>X</v>
      </c>
      <c r="D160" s="18" t="str">
        <f>AUXILIAR!AO157</f>
        <v>X</v>
      </c>
      <c r="E160" s="80" t="str">
        <f t="shared" si="11"/>
        <v/>
      </c>
      <c r="F160" s="24" t="str">
        <f t="shared" si="12"/>
        <v/>
      </c>
      <c r="G160" s="17" t="str">
        <f t="shared" si="13"/>
        <v/>
      </c>
      <c r="H160" s="76" t="str">
        <f t="shared" si="14"/>
        <v/>
      </c>
      <c r="J160" s="18" t="str">
        <f t="shared" si="15"/>
        <v/>
      </c>
    </row>
    <row r="161" spans="2:10" ht="15" customHeight="1" x14ac:dyDescent="0.25">
      <c r="B161" s="18" t="str">
        <f>AUXILIAR!AM158</f>
        <v>X</v>
      </c>
      <c r="C161" s="18" t="str">
        <f>AUXILIAR!AN158</f>
        <v>X</v>
      </c>
      <c r="D161" s="18" t="str">
        <f>AUXILIAR!AO158</f>
        <v>X</v>
      </c>
      <c r="E161" s="80" t="str">
        <f t="shared" si="11"/>
        <v/>
      </c>
      <c r="F161" s="24" t="str">
        <f t="shared" si="12"/>
        <v/>
      </c>
      <c r="G161" s="17" t="str">
        <f t="shared" si="13"/>
        <v/>
      </c>
      <c r="H161" s="76" t="str">
        <f t="shared" si="14"/>
        <v/>
      </c>
      <c r="J161" s="18" t="str">
        <f t="shared" si="15"/>
        <v/>
      </c>
    </row>
    <row r="162" spans="2:10" ht="15" customHeight="1" x14ac:dyDescent="0.25">
      <c r="B162" s="18" t="str">
        <f>AUXILIAR!AM159</f>
        <v>X</v>
      </c>
      <c r="C162" s="18" t="str">
        <f>AUXILIAR!AN159</f>
        <v>X</v>
      </c>
      <c r="D162" s="18" t="str">
        <f>AUXILIAR!AO159</f>
        <v>X</v>
      </c>
      <c r="E162" s="80" t="str">
        <f t="shared" si="11"/>
        <v/>
      </c>
      <c r="F162" s="24" t="str">
        <f t="shared" si="12"/>
        <v/>
      </c>
      <c r="G162" s="17" t="str">
        <f t="shared" si="13"/>
        <v/>
      </c>
      <c r="H162" s="76" t="str">
        <f t="shared" si="14"/>
        <v/>
      </c>
      <c r="J162" s="18" t="str">
        <f t="shared" si="15"/>
        <v/>
      </c>
    </row>
    <row r="163" spans="2:10" ht="15" customHeight="1" x14ac:dyDescent="0.25">
      <c r="B163" s="18" t="str">
        <f>AUXILIAR!AM160</f>
        <v>X</v>
      </c>
      <c r="C163" s="18" t="str">
        <f>AUXILIAR!AN160</f>
        <v>X</v>
      </c>
      <c r="D163" s="18" t="str">
        <f>AUXILIAR!AO160</f>
        <v>X</v>
      </c>
      <c r="E163" s="80" t="str">
        <f t="shared" si="11"/>
        <v/>
      </c>
      <c r="F163" s="24" t="str">
        <f t="shared" si="12"/>
        <v/>
      </c>
      <c r="G163" s="17" t="str">
        <f t="shared" si="13"/>
        <v/>
      </c>
      <c r="H163" s="76" t="str">
        <f t="shared" si="14"/>
        <v/>
      </c>
      <c r="J163" s="18" t="str">
        <f t="shared" si="15"/>
        <v/>
      </c>
    </row>
    <row r="164" spans="2:10" ht="15" customHeight="1" x14ac:dyDescent="0.25">
      <c r="B164" s="18" t="str">
        <f>AUXILIAR!AM161</f>
        <v>X</v>
      </c>
      <c r="C164" s="18" t="str">
        <f>AUXILIAR!AN161</f>
        <v>X</v>
      </c>
      <c r="D164" s="18" t="str">
        <f>AUXILIAR!AO161</f>
        <v>X</v>
      </c>
      <c r="E164" s="80" t="str">
        <f t="shared" si="11"/>
        <v/>
      </c>
      <c r="F164" s="24" t="str">
        <f t="shared" si="12"/>
        <v/>
      </c>
      <c r="G164" s="17" t="str">
        <f t="shared" si="13"/>
        <v/>
      </c>
      <c r="H164" s="76" t="str">
        <f t="shared" si="14"/>
        <v/>
      </c>
      <c r="J164" s="18" t="str">
        <f t="shared" si="15"/>
        <v/>
      </c>
    </row>
    <row r="165" spans="2:10" ht="15" customHeight="1" x14ac:dyDescent="0.25">
      <c r="B165" s="18" t="str">
        <f>AUXILIAR!AM162</f>
        <v>X</v>
      </c>
      <c r="C165" s="18" t="str">
        <f>AUXILIAR!AN162</f>
        <v>X</v>
      </c>
      <c r="D165" s="18" t="str">
        <f>AUXILIAR!AO162</f>
        <v>X</v>
      </c>
      <c r="E165" s="80" t="str">
        <f t="shared" si="11"/>
        <v/>
      </c>
      <c r="F165" s="24" t="str">
        <f t="shared" si="12"/>
        <v/>
      </c>
      <c r="G165" s="17" t="str">
        <f t="shared" si="13"/>
        <v/>
      </c>
      <c r="H165" s="76" t="str">
        <f t="shared" si="14"/>
        <v/>
      </c>
      <c r="J165" s="18" t="str">
        <f t="shared" si="15"/>
        <v/>
      </c>
    </row>
    <row r="166" spans="2:10" ht="15" customHeight="1" x14ac:dyDescent="0.25">
      <c r="B166" s="18" t="str">
        <f>AUXILIAR!AM163</f>
        <v>X</v>
      </c>
      <c r="C166" s="18" t="str">
        <f>AUXILIAR!AN163</f>
        <v>X</v>
      </c>
      <c r="D166" s="18" t="str">
        <f>AUXILIAR!AO163</f>
        <v>X</v>
      </c>
      <c r="E166" s="80" t="str">
        <f t="shared" si="11"/>
        <v/>
      </c>
      <c r="F166" s="24" t="str">
        <f t="shared" si="12"/>
        <v/>
      </c>
      <c r="G166" s="17" t="str">
        <f t="shared" ref="G166" si="16">IF(B166="X","",IF(LEFT(B166,1)&lt;&gt;"E",C166,""))</f>
        <v/>
      </c>
      <c r="H166" s="76" t="str">
        <f t="shared" ref="H166" si="17">IF(B166="X","",IF(LEFT(B166,1)&lt;&gt;"E",D166,""))</f>
        <v/>
      </c>
    </row>
  </sheetData>
  <sheetProtection algorithmName="SHA-512" hashValue="qEbWP+a2Tdj8L8Y6qZ6RnUEl2wt0F2GRh1Q96/mgbvZ08REC2F+S+rU6moLilfpkpKR4BneN61NQYVEAElHAZA==" saltValue="kzOuHdhwygz68R8pzr0nmQ==" spinCount="100000" sheet="1" objects="1" scenarios="1"/>
  <mergeCells count="2">
    <mergeCell ref="G11:H11"/>
    <mergeCell ref="F9:G9"/>
  </mergeCells>
  <conditionalFormatting sqref="E13:H166">
    <cfRule type="expression" dxfId="3" priority="2">
      <formula>$E13&lt;&gt;""</formula>
    </cfRule>
  </conditionalFormatting>
  <conditionalFormatting sqref="G13:G166">
    <cfRule type="cellIs" dxfId="2" priority="7" operator="notEqual">
      <formula>""</formula>
    </cfRule>
  </conditionalFormatting>
  <conditionalFormatting sqref="H13:H166">
    <cfRule type="cellIs" dxfId="1" priority="8" operator="notEqual">
      <formula>""</formula>
    </cfRule>
  </conditionalFormatting>
  <conditionalFormatting sqref="J13:J166">
    <cfRule type="expression" dxfId="0" priority="1">
      <formula>$J13&lt;&gt;""</formula>
    </cfRule>
  </conditionalFormatting>
  <pageMargins left="0.59055118110236227" right="0.59055118110236227" top="0.59055118110236227" bottom="0.59055118110236227" header="0.19685039370078741" footer="0.19685039370078741"/>
  <pageSetup paperSize="9" orientation="portrait" r:id="rId1"/>
  <headerFooter>
    <oddFooter>&amp;L&amp;"Nunito Sans,Normal"&amp;8MOD61&amp;C&amp;"Nunito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CFD1-6B87-4755-8306-6B5576F4D0D1}">
  <sheetPr>
    <outlinePr summaryRight="0"/>
  </sheetPr>
  <dimension ref="A2:AP163"/>
  <sheetViews>
    <sheetView showGridLines="0" zoomScaleNormal="100" workbookViewId="0"/>
  </sheetViews>
  <sheetFormatPr baseColWidth="10" defaultRowHeight="15" outlineLevelCol="1" x14ac:dyDescent="0.25"/>
  <cols>
    <col min="1" max="1" width="5.7109375" style="28" customWidth="1" collapsed="1"/>
    <col min="2" max="2" width="10.7109375" style="8" hidden="1" customWidth="1" outlineLevel="1"/>
    <col min="3" max="3" width="5.7109375" style="8" hidden="1" customWidth="1" outlineLevel="1"/>
    <col min="4" max="4" width="11.42578125" style="8" hidden="1" customWidth="1" outlineLevel="1"/>
    <col min="5" max="5" width="5.7109375" style="8" hidden="1" customWidth="1" outlineLevel="1"/>
    <col min="6" max="6" width="125.7109375" style="7" hidden="1" customWidth="1" outlineLevel="1"/>
    <col min="7" max="9" width="30.7109375" style="7" hidden="1" customWidth="1" outlineLevel="1"/>
    <col min="10" max="12" width="5.7109375" style="8" hidden="1" customWidth="1" outlineLevel="1"/>
    <col min="13" max="13" width="10.7109375" style="8" hidden="1" customWidth="1" outlineLevel="1"/>
    <col min="14" max="14" width="5.7109375" style="28" hidden="1" customWidth="1" outlineLevel="1"/>
    <col min="15" max="15" width="27.85546875" style="7" hidden="1" customWidth="1" outlineLevel="1"/>
    <col min="16" max="16" width="30.7109375" style="7" hidden="1" customWidth="1" outlineLevel="1"/>
    <col min="17" max="17" width="5.7109375" style="7" hidden="1" customWidth="1" outlineLevel="1"/>
    <col min="18" max="18" width="37.7109375" style="7" hidden="1" customWidth="1" outlineLevel="1"/>
    <col min="19" max="19" width="11.28515625" style="7" hidden="1" customWidth="1" outlineLevel="1"/>
    <col min="20" max="20" width="8.7109375" style="7" hidden="1" customWidth="1" outlineLevel="1"/>
    <col min="21" max="21" width="5.7109375" style="28" hidden="1" customWidth="1" outlineLevel="1"/>
    <col min="22" max="22" width="25.7109375" style="7" hidden="1" customWidth="1" outlineLevel="1"/>
    <col min="23" max="23" width="15.7109375" style="8" hidden="1" customWidth="1" outlineLevel="1"/>
    <col min="24" max="25" width="5.7109375" style="28" hidden="1" customWidth="1" outlineLevel="1"/>
    <col min="26" max="26" width="11.42578125" style="28" hidden="1" customWidth="1" outlineLevel="1"/>
    <col min="27" max="27" width="5.7109375" style="29" hidden="1" customWidth="1" outlineLevel="1"/>
    <col min="28" max="28" width="15.7109375" style="28" hidden="1" customWidth="1" outlineLevel="1"/>
    <col min="29" max="29" width="19.85546875" style="28" hidden="1" customWidth="1" outlineLevel="1"/>
    <col min="30" max="30" width="10.7109375" style="28" hidden="1" customWidth="1" outlineLevel="1"/>
    <col min="31" max="32" width="5.7109375" style="28" hidden="1" customWidth="1" outlineLevel="1"/>
    <col min="33" max="33" width="15.7109375" style="28" hidden="1" customWidth="1" outlineLevel="1"/>
    <col min="34" max="34" width="10.7109375" style="28" hidden="1" customWidth="1" outlineLevel="1"/>
    <col min="35" max="35" width="15.7109375" style="28" hidden="1" customWidth="1" outlineLevel="1"/>
    <col min="36" max="36" width="10.7109375" style="28" hidden="1" customWidth="1" outlineLevel="1"/>
    <col min="37" max="37" width="11.42578125" style="28" hidden="1" customWidth="1" outlineLevel="1"/>
    <col min="38" max="38" width="10.7109375" style="28" hidden="1" customWidth="1" outlineLevel="1"/>
    <col min="39" max="40" width="15.7109375" style="28" hidden="1" customWidth="1" outlineLevel="1"/>
    <col min="41" max="41" width="10.7109375" style="28" hidden="1" customWidth="1" outlineLevel="1"/>
    <col min="42" max="42" width="10.7109375" style="28" customWidth="1" collapsed="1"/>
    <col min="43" max="16384" width="11.42578125" style="28"/>
  </cols>
  <sheetData>
    <row r="2" spans="2:41" ht="15.75" thickBot="1" x14ac:dyDescent="0.3"/>
    <row r="3" spans="2:41" ht="16.5" thickTop="1" thickBot="1" x14ac:dyDescent="0.3">
      <c r="B3" s="129" t="s">
        <v>17</v>
      </c>
      <c r="C3" s="130"/>
      <c r="D3" s="130"/>
      <c r="E3" s="130"/>
      <c r="F3" s="130"/>
      <c r="G3" s="130"/>
      <c r="H3" s="130"/>
      <c r="I3" s="130"/>
      <c r="J3" s="130"/>
      <c r="K3" s="130"/>
      <c r="L3" s="130"/>
      <c r="M3" s="131"/>
      <c r="O3" s="129" t="s">
        <v>29</v>
      </c>
      <c r="P3" s="131"/>
      <c r="R3" s="129" t="s">
        <v>30</v>
      </c>
      <c r="S3" s="131"/>
      <c r="V3" s="129" t="s">
        <v>49</v>
      </c>
      <c r="W3" s="131"/>
      <c r="Y3" s="129" t="s">
        <v>5</v>
      </c>
      <c r="Z3" s="130"/>
      <c r="AA3" s="130"/>
      <c r="AB3" s="130"/>
      <c r="AC3" s="130"/>
      <c r="AD3" s="131"/>
      <c r="AF3" s="129" t="s">
        <v>6</v>
      </c>
      <c r="AG3" s="130"/>
      <c r="AH3" s="130"/>
      <c r="AI3" s="130"/>
      <c r="AJ3" s="130"/>
      <c r="AK3" s="130"/>
      <c r="AL3" s="130"/>
      <c r="AM3" s="130"/>
      <c r="AN3" s="130"/>
      <c r="AO3" s="130"/>
    </row>
    <row r="4" spans="2:41" ht="16.5" thickTop="1" thickBot="1" x14ac:dyDescent="0.3"/>
    <row r="5" spans="2:41" ht="15.75" thickBot="1" x14ac:dyDescent="0.3">
      <c r="D5" s="132" t="s">
        <v>4</v>
      </c>
      <c r="E5" s="132" t="s">
        <v>18</v>
      </c>
      <c r="F5" s="132" t="s">
        <v>19</v>
      </c>
      <c r="G5" s="132" t="s">
        <v>20</v>
      </c>
      <c r="H5" s="132"/>
      <c r="I5" s="132"/>
      <c r="J5" s="132" t="s">
        <v>21</v>
      </c>
      <c r="K5" s="132"/>
      <c r="L5" s="132"/>
      <c r="M5" s="132"/>
      <c r="O5" s="134" t="s">
        <v>31</v>
      </c>
      <c r="P5" s="30" t="str">
        <f>VLOOKUP(AUXILIAR!$B$7,$D$7:$I$81,4,FALSE)</f>
        <v>nº 82, de 11 de abril de 2023</v>
      </c>
      <c r="R5" s="7" t="s">
        <v>32</v>
      </c>
      <c r="S5" s="31" t="s">
        <v>27</v>
      </c>
      <c r="V5" s="93" t="s">
        <v>50</v>
      </c>
      <c r="W5" s="9" t="s">
        <v>51</v>
      </c>
      <c r="Y5" s="32">
        <v>1</v>
      </c>
      <c r="Z5" s="32">
        <f>'GASTOS PERSONAL DEL PROYECTO'!E10</f>
        <v>0</v>
      </c>
      <c r="AA5" s="33" t="str">
        <f>RIGHT(Z5,2)</f>
        <v>0</v>
      </c>
      <c r="AB5" s="32">
        <f>'GASTOS PERSONAL DEL PROYECTO'!F10</f>
        <v>0</v>
      </c>
      <c r="AC5" s="32">
        <f>'GASTOS PERSONAL DEL PROYECTO'!G10</f>
        <v>0</v>
      </c>
      <c r="AD5" s="32">
        <f>'GASTOS PERSONAL DEL PROYECTO'!H10</f>
        <v>0</v>
      </c>
      <c r="AG5" s="29" t="str">
        <f>IFERROR(SMALL($Z$5:$Z$154,COUNTIF($Z$5:$Z$154,"&lt;=0")+1),"")</f>
        <v/>
      </c>
      <c r="AH5" s="29" t="str">
        <f>IF(AG5="","",RIGHT(AG5,2))</f>
        <v/>
      </c>
      <c r="AI5" s="28" t="str">
        <f>IF(AG5&gt;MAX($Z$5:$Z$154),"",CONCATENATE("EJERCICIO ",AG5,(":")))</f>
        <v/>
      </c>
    </row>
    <row r="6" spans="2:41" x14ac:dyDescent="0.25">
      <c r="D6" s="132"/>
      <c r="E6" s="132"/>
      <c r="F6" s="132"/>
      <c r="G6" s="92" t="s">
        <v>22</v>
      </c>
      <c r="H6" s="92" t="s">
        <v>23</v>
      </c>
      <c r="I6" s="92" t="s">
        <v>24</v>
      </c>
      <c r="J6" s="133" t="str">
        <f>IF(COUNTIF($J$7:$J$81,"SÍ")=0,"",IF(COUNTIF($J$7:$J$81,"SÍ")=1,"SÍ",IF(COUNTIF($J$7:$J$81,"SÍ")&gt;1,"NO")))</f>
        <v>NO</v>
      </c>
      <c r="K6" s="133"/>
      <c r="L6" s="133"/>
      <c r="M6" s="133"/>
      <c r="O6" s="135"/>
      <c r="P6" s="30">
        <f>VLOOKUP(AUXILIAR!$B$7,$D$7:$I$81,5,FALSE)</f>
        <v>0</v>
      </c>
      <c r="S6" s="35" t="str">
        <f>IF($S$5="SÍ","Bloquear celda F25 de EXPEDIENTE","")</f>
        <v>Bloquear celda F25 de EXPEDIENTE</v>
      </c>
      <c r="V6" s="94" t="s">
        <v>52</v>
      </c>
      <c r="W6" s="10">
        <v>2130</v>
      </c>
      <c r="Y6" s="32">
        <v>2</v>
      </c>
      <c r="Z6" s="32">
        <f>'GASTOS PERSONAL DEL PROYECTO'!E11</f>
        <v>0</v>
      </c>
      <c r="AA6" s="33" t="str">
        <f t="shared" ref="AA6:AA69" si="0">RIGHT(Z6,2)</f>
        <v>0</v>
      </c>
      <c r="AB6" s="32">
        <f>'GASTOS PERSONAL DEL PROYECTO'!F11</f>
        <v>0</v>
      </c>
      <c r="AC6" s="32">
        <f>'GASTOS PERSONAL DEL PROYECTO'!G11</f>
        <v>0</v>
      </c>
      <c r="AD6" s="32">
        <f>'GASTOS PERSONAL DEL PROYECTO'!H11</f>
        <v>0</v>
      </c>
      <c r="AG6" s="29" t="str">
        <f>IF(COUNTIF($Z$5:$Z$154,$AG$5+1)=0,"",IF(MAX($Z$5:$Z$154)&lt;$AG$5+1,"",$AG$5+1))</f>
        <v/>
      </c>
      <c r="AH6" s="29" t="str">
        <f t="shared" ref="AH6:AH8" si="1">IF(AG6="","",RIGHT(AG6,2))</f>
        <v/>
      </c>
      <c r="AI6" s="28" t="str">
        <f>IF(AG6&gt;MAX($Z$5:$Z$154),"",CONCATENATE("EJERCICIO ",AG6,(":")))</f>
        <v/>
      </c>
    </row>
    <row r="7" spans="2:41" ht="15.75" thickBot="1" x14ac:dyDescent="0.3">
      <c r="B7" s="34" t="str">
        <f>M7</f>
        <v>CT01</v>
      </c>
      <c r="C7" s="8">
        <v>1</v>
      </c>
      <c r="D7" s="31" t="s">
        <v>14</v>
      </c>
      <c r="E7" s="36">
        <v>8</v>
      </c>
      <c r="F7" s="37" t="s">
        <v>25</v>
      </c>
      <c r="G7" s="38" t="s">
        <v>26</v>
      </c>
      <c r="H7" s="38"/>
      <c r="I7" s="38"/>
      <c r="J7" s="31" t="s">
        <v>27</v>
      </c>
      <c r="K7" s="34">
        <f>IF(J7="",76,C7)</f>
        <v>1</v>
      </c>
      <c r="L7" s="34">
        <f>IF(K7&lt;&gt;76,C7,76)</f>
        <v>1</v>
      </c>
      <c r="M7" s="34" t="str">
        <f>IFERROR(VLOOKUP(SMALL($L$7:$L$81,C7),$C$7:$D$81,2,FALSE),"X")</f>
        <v>CT01</v>
      </c>
      <c r="O7" s="135"/>
      <c r="P7" s="30">
        <f>VLOOKUP(AUXILIAR!$B$7,$D$7:$I$81,6,FALSE)</f>
        <v>0</v>
      </c>
      <c r="V7" s="95" t="s">
        <v>53</v>
      </c>
      <c r="W7" s="11">
        <v>2130</v>
      </c>
      <c r="Y7" s="32">
        <v>3</v>
      </c>
      <c r="Z7" s="32">
        <f>'GASTOS PERSONAL DEL PROYECTO'!E12</f>
        <v>0</v>
      </c>
      <c r="AA7" s="33" t="str">
        <f t="shared" si="0"/>
        <v>0</v>
      </c>
      <c r="AB7" s="32">
        <f>'GASTOS PERSONAL DEL PROYECTO'!F12</f>
        <v>0</v>
      </c>
      <c r="AC7" s="32">
        <f>'GASTOS PERSONAL DEL PROYECTO'!G12</f>
        <v>0</v>
      </c>
      <c r="AD7" s="32">
        <f>'GASTOS PERSONAL DEL PROYECTO'!H12</f>
        <v>0</v>
      </c>
      <c r="AG7" s="29" t="str">
        <f>IF(COUNTIF($Z$5:$Z$154,$AG$5+2)=0,"",IF(MAX($Z$5:$Z$154)&lt;$AG$5+2,"",$AG$5+2))</f>
        <v/>
      </c>
      <c r="AH7" s="29" t="str">
        <f t="shared" si="1"/>
        <v/>
      </c>
      <c r="AI7" s="28" t="str">
        <f>IF(AG7&gt;MAX($Z$5:$Z$154),"",CONCATENATE("EJERCICIO ",AG7,(":")))</f>
        <v/>
      </c>
    </row>
    <row r="8" spans="2:41" x14ac:dyDescent="0.25">
      <c r="C8" s="8">
        <v>2</v>
      </c>
      <c r="D8" s="31" t="s">
        <v>28</v>
      </c>
      <c r="E8" s="36">
        <v>8</v>
      </c>
      <c r="F8" s="37" t="s">
        <v>25</v>
      </c>
      <c r="G8" s="38" t="s">
        <v>26</v>
      </c>
      <c r="H8" s="38"/>
      <c r="I8" s="38"/>
      <c r="J8" s="31" t="s">
        <v>27</v>
      </c>
      <c r="K8" s="34">
        <f t="shared" ref="K8:K71" si="2">IF(J8="",76,C8)</f>
        <v>2</v>
      </c>
      <c r="L8" s="34">
        <f t="shared" ref="L8:L71" si="3">IF(K8&lt;&gt;76,C8,76)</f>
        <v>2</v>
      </c>
      <c r="M8" s="34" t="str">
        <f t="shared" ref="M8:M71" si="4">IFERROR(VLOOKUP(SMALL($L$7:$L$81,C8),$C$7:$D$81,2,FALSE),"X")</f>
        <v>CT02</v>
      </c>
      <c r="R8" s="7" t="s">
        <v>33</v>
      </c>
      <c r="S8" s="39">
        <v>45658</v>
      </c>
      <c r="V8" s="136" t="s">
        <v>54</v>
      </c>
      <c r="W8" s="12" t="s">
        <v>51</v>
      </c>
      <c r="Y8" s="32">
        <v>4</v>
      </c>
      <c r="Z8" s="32">
        <f>'GASTOS PERSONAL DEL PROYECTO'!E13</f>
        <v>0</v>
      </c>
      <c r="AA8" s="33" t="str">
        <f t="shared" si="0"/>
        <v>0</v>
      </c>
      <c r="AB8" s="32">
        <f>'GASTOS PERSONAL DEL PROYECTO'!F13</f>
        <v>0</v>
      </c>
      <c r="AC8" s="32">
        <f>'GASTOS PERSONAL DEL PROYECTO'!G13</f>
        <v>0</v>
      </c>
      <c r="AD8" s="32">
        <f>'GASTOS PERSONAL DEL PROYECTO'!H13</f>
        <v>0</v>
      </c>
      <c r="AG8" s="29" t="str">
        <f>IF(COUNTIF($Z$5:$Z$154,$AG$5+3)=0,"",IF(MAX($Z$5:$Z$154)&lt;$AG$5+3,"",$AG$5+3))</f>
        <v/>
      </c>
      <c r="AH8" s="29" t="str">
        <f t="shared" si="1"/>
        <v/>
      </c>
      <c r="AI8" s="28" t="str">
        <f>IF(AG8&gt;MAX($Z$5:$Z$154),"",CONCATENATE("EJERCICIO ",AG8,(":")))</f>
        <v/>
      </c>
    </row>
    <row r="9" spans="2:41" ht="15.75" thickBot="1" x14ac:dyDescent="0.3">
      <c r="C9" s="8">
        <v>3</v>
      </c>
      <c r="D9" s="31"/>
      <c r="E9" s="36"/>
      <c r="F9" s="37"/>
      <c r="G9" s="38"/>
      <c r="H9" s="38"/>
      <c r="I9" s="38"/>
      <c r="J9" s="31"/>
      <c r="K9" s="34">
        <f t="shared" si="2"/>
        <v>76</v>
      </c>
      <c r="L9" s="34">
        <f t="shared" si="3"/>
        <v>76</v>
      </c>
      <c r="M9" s="34" t="str">
        <f t="shared" si="4"/>
        <v>X</v>
      </c>
      <c r="O9" s="40" t="s">
        <v>10</v>
      </c>
      <c r="P9" s="38">
        <v>2024</v>
      </c>
      <c r="V9" s="127"/>
      <c r="W9" s="13" t="s">
        <v>55</v>
      </c>
      <c r="Y9" s="32">
        <v>5</v>
      </c>
      <c r="Z9" s="32">
        <f>'GASTOS PERSONAL DEL PROYECTO'!E14</f>
        <v>0</v>
      </c>
      <c r="AA9" s="33" t="str">
        <f t="shared" si="0"/>
        <v>0</v>
      </c>
      <c r="AB9" s="32">
        <f>'GASTOS PERSONAL DEL PROYECTO'!F14</f>
        <v>0</v>
      </c>
      <c r="AC9" s="32">
        <f>'GASTOS PERSONAL DEL PROYECTO'!G14</f>
        <v>0</v>
      </c>
      <c r="AD9" s="32">
        <f>'GASTOS PERSONAL DEL PROYECTO'!H14</f>
        <v>0</v>
      </c>
    </row>
    <row r="10" spans="2:41" x14ac:dyDescent="0.25">
      <c r="C10" s="8">
        <v>4</v>
      </c>
      <c r="D10" s="31"/>
      <c r="E10" s="36"/>
      <c r="F10" s="37"/>
      <c r="G10" s="38"/>
      <c r="H10" s="38"/>
      <c r="I10" s="38"/>
      <c r="J10" s="31"/>
      <c r="K10" s="34">
        <f t="shared" si="2"/>
        <v>76</v>
      </c>
      <c r="L10" s="34">
        <f t="shared" si="3"/>
        <v>76</v>
      </c>
      <c r="M10" s="34" t="str">
        <f t="shared" si="4"/>
        <v>X</v>
      </c>
      <c r="R10" s="7" t="s">
        <v>34</v>
      </c>
      <c r="S10" s="41">
        <v>2</v>
      </c>
      <c r="T10" s="7" t="s">
        <v>35</v>
      </c>
      <c r="V10" s="127"/>
      <c r="W10" s="13" t="s">
        <v>56</v>
      </c>
      <c r="Y10" s="32">
        <v>6</v>
      </c>
      <c r="Z10" s="32">
        <f>'GASTOS PERSONAL DEL PROYECTO'!E15</f>
        <v>0</v>
      </c>
      <c r="AA10" s="33" t="str">
        <f t="shared" si="0"/>
        <v>0</v>
      </c>
      <c r="AB10" s="32">
        <f>'GASTOS PERSONAL DEL PROYECTO'!F15</f>
        <v>0</v>
      </c>
      <c r="AC10" s="32">
        <f>'GASTOS PERSONAL DEL PROYECTO'!G15</f>
        <v>0</v>
      </c>
      <c r="AD10" s="32">
        <f>'GASTOS PERSONAL DEL PROYECTO'!H15</f>
        <v>0</v>
      </c>
      <c r="AE10" s="29"/>
      <c r="AF10" s="42">
        <v>1</v>
      </c>
      <c r="AG10" s="43" t="str">
        <f t="shared" ref="AG10:AG11" si="5">IF(AG5="","X",CONCATENATE(RIGHT(AG5,2)," A"))</f>
        <v>X</v>
      </c>
      <c r="AH10" s="44">
        <f t="shared" ref="AH10:AH41" si="6">COUNTIF($AG$10:$AG$163,"&lt;="&amp;AG10)</f>
        <v>154</v>
      </c>
      <c r="AI10" s="44" t="str">
        <f t="shared" ref="AI10:AI41" si="7">AG10</f>
        <v>X</v>
      </c>
      <c r="AJ10" s="45">
        <f>SUMIF($AA$5:$AA$154,LEFT(AG10,2),$AD$5:$AD$154)</f>
        <v>0</v>
      </c>
      <c r="AK10" s="46" t="str">
        <f>IFERROR(VLOOKUP(AF10,$AH$10:$AJ$163,2,FALSE),"X")</f>
        <v>X</v>
      </c>
      <c r="AL10" s="32" t="str">
        <f>IFERROR(VLOOKUP(AF10,$AH$10:$AJ$163,3,FALSE),"X")</f>
        <v>X</v>
      </c>
      <c r="AM10" s="32" t="str">
        <f>IF(AK10=CONCATENATE(RIGHT($AG$5,2)," A"),$AI$5,IF(AK10=CONCATENATE(RIGHT($AG$6,2)," A"),$AI$6,IF(AK10=CONCATENATE(RIGHT($AG$7,2)," A"),$AI$7,IF(AK10=CONCATENATE(RIGHT($AG$8,2)," A"),$AI$8,AK10))))</f>
        <v>X</v>
      </c>
      <c r="AN10" s="32" t="str">
        <f>IF(OR(LEFT(AM10,2)=$AH$5,LEFT(AM10,2)=$AH$6,LEFT(AM10,2)=$AH$7,LEFT(AM10,2)=$AH$8,),MID(AM10,3,6),AM10)</f>
        <v>X</v>
      </c>
      <c r="AO10" s="32" t="str">
        <f>IF(AL10=0,"X",AL10)</f>
        <v>X</v>
      </c>
    </row>
    <row r="11" spans="2:41" x14ac:dyDescent="0.25">
      <c r="C11" s="8">
        <v>5</v>
      </c>
      <c r="D11" s="31"/>
      <c r="E11" s="36"/>
      <c r="F11" s="37"/>
      <c r="G11" s="38"/>
      <c r="H11" s="38"/>
      <c r="I11" s="38"/>
      <c r="J11" s="31"/>
      <c r="K11" s="34">
        <f t="shared" si="2"/>
        <v>76</v>
      </c>
      <c r="L11" s="34">
        <f t="shared" si="3"/>
        <v>76</v>
      </c>
      <c r="M11" s="34" t="str">
        <f t="shared" si="4"/>
        <v>X</v>
      </c>
      <c r="O11" s="134" t="s">
        <v>36</v>
      </c>
      <c r="P11" s="56" t="s">
        <v>85</v>
      </c>
      <c r="R11" s="8"/>
      <c r="V11" s="127"/>
      <c r="W11" s="13" t="s">
        <v>57</v>
      </c>
      <c r="Y11" s="32">
        <v>7</v>
      </c>
      <c r="Z11" s="32">
        <f>'GASTOS PERSONAL DEL PROYECTO'!E16</f>
        <v>0</v>
      </c>
      <c r="AA11" s="33" t="str">
        <f t="shared" si="0"/>
        <v>0</v>
      </c>
      <c r="AB11" s="32">
        <f>'GASTOS PERSONAL DEL PROYECTO'!F16</f>
        <v>0</v>
      </c>
      <c r="AC11" s="32">
        <f>'GASTOS PERSONAL DEL PROYECTO'!G16</f>
        <v>0</v>
      </c>
      <c r="AD11" s="32">
        <f>'GASTOS PERSONAL DEL PROYECTO'!H16</f>
        <v>0</v>
      </c>
      <c r="AE11" s="29"/>
      <c r="AF11" s="42">
        <v>2</v>
      </c>
      <c r="AG11" s="47" t="str">
        <f t="shared" si="5"/>
        <v>X</v>
      </c>
      <c r="AH11" s="48">
        <f t="shared" si="6"/>
        <v>154</v>
      </c>
      <c r="AI11" s="48" t="str">
        <f t="shared" si="7"/>
        <v>X</v>
      </c>
      <c r="AJ11" s="49">
        <f>SUMIF($AA$5:$AA$154,LEFT(AG11,2),$AD$5:$AD$154)</f>
        <v>0</v>
      </c>
      <c r="AK11" s="46" t="str">
        <f t="shared" ref="AK11:AK74" si="8">IFERROR(VLOOKUP(AF11,$AH$10:$AJ$163,2,FALSE),"X")</f>
        <v>X</v>
      </c>
      <c r="AL11" s="32" t="str">
        <f t="shared" ref="AL11:AL74" si="9">IFERROR(VLOOKUP(AF11,$AH$10:$AJ$163,3,FALSE),"X")</f>
        <v>X</v>
      </c>
      <c r="AM11" s="32" t="str">
        <f t="shared" ref="AM11:AM74" si="10">IF(AK11=CONCATENATE(RIGHT($AG$5,2)," A"),$AI$5,IF(AK11=CONCATENATE(RIGHT($AG$6,2)," A"),$AI$6,IF(AK11=CONCATENATE(RIGHT($AG$7,2)," A"),$AI$7,IF(AK11=CONCATENATE(RIGHT($AG$8,2)," A"),$AI$8,AK11))))</f>
        <v>X</v>
      </c>
      <c r="AN11" s="32" t="str">
        <f t="shared" ref="AN11:AN74" si="11">IF(OR(LEFT(AM11,2)=$AH$5,LEFT(AM11,2)=$AH$6,LEFT(AM11,2)=$AH$7,LEFT(AM11,2)=$AH$8,),MID(AM11,3,6),AM11)</f>
        <v>X</v>
      </c>
      <c r="AO11" s="32" t="str">
        <f t="shared" ref="AO11:AO74" si="12">IF(AL11=0,"X",AL11)</f>
        <v>X</v>
      </c>
    </row>
    <row r="12" spans="2:41" x14ac:dyDescent="0.25">
      <c r="C12" s="8">
        <v>6</v>
      </c>
      <c r="D12" s="31"/>
      <c r="E12" s="36"/>
      <c r="F12" s="37"/>
      <c r="G12" s="38"/>
      <c r="H12" s="38"/>
      <c r="I12" s="38"/>
      <c r="J12" s="31"/>
      <c r="K12" s="34">
        <f t="shared" si="2"/>
        <v>76</v>
      </c>
      <c r="L12" s="34">
        <f t="shared" si="3"/>
        <v>76</v>
      </c>
      <c r="M12" s="34" t="str">
        <f t="shared" si="4"/>
        <v>X</v>
      </c>
      <c r="O12" s="135"/>
      <c r="P12" s="38" t="s">
        <v>86</v>
      </c>
      <c r="R12" s="50" t="s">
        <v>37</v>
      </c>
      <c r="S12" s="51">
        <f>EXPEDIENTE!F27</f>
        <v>0</v>
      </c>
      <c r="V12" s="127"/>
      <c r="W12" s="13" t="s">
        <v>70</v>
      </c>
      <c r="Y12" s="32">
        <v>8</v>
      </c>
      <c r="Z12" s="32">
        <f>'GASTOS PERSONAL DEL PROYECTO'!E17</f>
        <v>0</v>
      </c>
      <c r="AA12" s="33" t="str">
        <f t="shared" si="0"/>
        <v>0</v>
      </c>
      <c r="AB12" s="32">
        <f>'GASTOS PERSONAL DEL PROYECTO'!F17</f>
        <v>0</v>
      </c>
      <c r="AC12" s="32">
        <f>'GASTOS PERSONAL DEL PROYECTO'!G17</f>
        <v>0</v>
      </c>
      <c r="AD12" s="32">
        <f>'GASTOS PERSONAL DEL PROYECTO'!H17</f>
        <v>0</v>
      </c>
      <c r="AE12" s="29"/>
      <c r="AF12" s="42">
        <v>3</v>
      </c>
      <c r="AG12" s="47" t="str">
        <f>IF(AG7="","X",CONCATENATE(RIGHT(AG7,2)," A"))</f>
        <v>X</v>
      </c>
      <c r="AH12" s="48">
        <f t="shared" si="6"/>
        <v>154</v>
      </c>
      <c r="AI12" s="48" t="str">
        <f t="shared" si="7"/>
        <v>X</v>
      </c>
      <c r="AJ12" s="49">
        <f>SUMIF($AA$5:$AA$154,LEFT(AG12,2),$AD$5:$AD$154)</f>
        <v>0</v>
      </c>
      <c r="AK12" s="46" t="str">
        <f t="shared" si="8"/>
        <v>X</v>
      </c>
      <c r="AL12" s="32" t="str">
        <f t="shared" si="9"/>
        <v>X</v>
      </c>
      <c r="AM12" s="32" t="str">
        <f t="shared" si="10"/>
        <v>X</v>
      </c>
      <c r="AN12" s="32" t="str">
        <f t="shared" si="11"/>
        <v>X</v>
      </c>
      <c r="AO12" s="32" t="str">
        <f t="shared" si="12"/>
        <v>X</v>
      </c>
    </row>
    <row r="13" spans="2:41" ht="15.75" thickBot="1" x14ac:dyDescent="0.3">
      <c r="C13" s="8">
        <v>7</v>
      </c>
      <c r="D13" s="31"/>
      <c r="E13" s="36"/>
      <c r="F13" s="37"/>
      <c r="G13" s="38"/>
      <c r="H13" s="38"/>
      <c r="I13" s="38"/>
      <c r="J13" s="31"/>
      <c r="K13" s="34">
        <f t="shared" si="2"/>
        <v>76</v>
      </c>
      <c r="L13" s="34">
        <f t="shared" si="3"/>
        <v>76</v>
      </c>
      <c r="M13" s="34" t="str">
        <f t="shared" si="4"/>
        <v>X</v>
      </c>
      <c r="O13" s="135"/>
      <c r="P13" s="38"/>
      <c r="R13" s="50" t="s">
        <v>38</v>
      </c>
      <c r="S13" s="30">
        <f>DAY(S12)</f>
        <v>0</v>
      </c>
      <c r="V13" s="127"/>
      <c r="W13" s="13" t="s">
        <v>58</v>
      </c>
      <c r="Y13" s="32">
        <v>9</v>
      </c>
      <c r="Z13" s="32">
        <f>'GASTOS PERSONAL DEL PROYECTO'!E18</f>
        <v>0</v>
      </c>
      <c r="AA13" s="33" t="str">
        <f t="shared" si="0"/>
        <v>0</v>
      </c>
      <c r="AB13" s="32">
        <f>'GASTOS PERSONAL DEL PROYECTO'!F18</f>
        <v>0</v>
      </c>
      <c r="AC13" s="32">
        <f>'GASTOS PERSONAL DEL PROYECTO'!G18</f>
        <v>0</v>
      </c>
      <c r="AD13" s="32">
        <f>'GASTOS PERSONAL DEL PROYECTO'!H18</f>
        <v>0</v>
      </c>
      <c r="AE13" s="29"/>
      <c r="AF13" s="42">
        <v>4</v>
      </c>
      <c r="AG13" s="52" t="str">
        <f>IF(AG8="","X",CONCATENATE(RIGHT(AG8,2)," A"))</f>
        <v>X</v>
      </c>
      <c r="AH13" s="53">
        <f t="shared" si="6"/>
        <v>154</v>
      </c>
      <c r="AI13" s="53" t="str">
        <f t="shared" si="7"/>
        <v>X</v>
      </c>
      <c r="AJ13" s="54">
        <f>SUMIF($AA$5:$AA$154,LEFT(AG13,2),$AD$5:$AD$154)</f>
        <v>0</v>
      </c>
      <c r="AK13" s="46" t="str">
        <f t="shared" si="8"/>
        <v>X</v>
      </c>
      <c r="AL13" s="32" t="str">
        <f t="shared" si="9"/>
        <v>X</v>
      </c>
      <c r="AM13" s="32" t="str">
        <f t="shared" si="10"/>
        <v>X</v>
      </c>
      <c r="AN13" s="32" t="str">
        <f t="shared" si="11"/>
        <v>X</v>
      </c>
      <c r="AO13" s="32" t="str">
        <f t="shared" si="12"/>
        <v>X</v>
      </c>
    </row>
    <row r="14" spans="2:41" x14ac:dyDescent="0.25">
      <c r="C14" s="8">
        <v>8</v>
      </c>
      <c r="D14" s="31"/>
      <c r="E14" s="36"/>
      <c r="F14" s="37"/>
      <c r="G14" s="38"/>
      <c r="H14" s="38"/>
      <c r="I14" s="38"/>
      <c r="J14" s="31"/>
      <c r="K14" s="34">
        <f t="shared" si="2"/>
        <v>76</v>
      </c>
      <c r="L14" s="34">
        <f t="shared" si="3"/>
        <v>76</v>
      </c>
      <c r="M14" s="34" t="str">
        <f t="shared" si="4"/>
        <v>X</v>
      </c>
      <c r="R14" s="50" t="s">
        <v>39</v>
      </c>
      <c r="S14" s="30">
        <f>MONTH(S12)</f>
        <v>1</v>
      </c>
      <c r="V14" s="127"/>
      <c r="W14" s="13" t="s">
        <v>59</v>
      </c>
      <c r="Y14" s="32">
        <v>10</v>
      </c>
      <c r="Z14" s="32">
        <f>'GASTOS PERSONAL DEL PROYECTO'!E19</f>
        <v>0</v>
      </c>
      <c r="AA14" s="33" t="str">
        <f t="shared" si="0"/>
        <v>0</v>
      </c>
      <c r="AB14" s="32">
        <f>'GASTOS PERSONAL DEL PROYECTO'!F19</f>
        <v>0</v>
      </c>
      <c r="AC14" s="32">
        <f>'GASTOS PERSONAL DEL PROYECTO'!G19</f>
        <v>0</v>
      </c>
      <c r="AD14" s="32">
        <f>'GASTOS PERSONAL DEL PROYECTO'!H19</f>
        <v>0</v>
      </c>
      <c r="AF14" s="33">
        <v>5</v>
      </c>
      <c r="AG14" s="55" t="str">
        <f t="shared" ref="AG14:AG22" si="13">IF(Z5=0,"X",CONCATENATE(RIGHT(VALUE(Z5),2),AB5))</f>
        <v>X</v>
      </c>
      <c r="AH14" s="55">
        <f t="shared" si="6"/>
        <v>154</v>
      </c>
      <c r="AI14" s="55" t="str">
        <f t="shared" si="7"/>
        <v>X</v>
      </c>
      <c r="AJ14" s="55">
        <f>IF('GASTOS PERSONAL DEL PROYECTO'!E10="",0,'GASTOS PERSONAL DEL PROYECTO'!H10)</f>
        <v>0</v>
      </c>
      <c r="AK14" s="32" t="str">
        <f t="shared" si="8"/>
        <v>X</v>
      </c>
      <c r="AL14" s="32" t="str">
        <f t="shared" si="9"/>
        <v>X</v>
      </c>
      <c r="AM14" s="32" t="str">
        <f t="shared" si="10"/>
        <v>X</v>
      </c>
      <c r="AN14" s="32" t="str">
        <f t="shared" si="11"/>
        <v>X</v>
      </c>
      <c r="AO14" s="32" t="str">
        <f t="shared" si="12"/>
        <v>X</v>
      </c>
    </row>
    <row r="15" spans="2:41" x14ac:dyDescent="0.25">
      <c r="C15" s="8">
        <v>9</v>
      </c>
      <c r="D15" s="31"/>
      <c r="E15" s="36"/>
      <c r="F15" s="37"/>
      <c r="G15" s="38"/>
      <c r="H15" s="38"/>
      <c r="I15" s="38"/>
      <c r="J15" s="31"/>
      <c r="K15" s="34">
        <f t="shared" si="2"/>
        <v>76</v>
      </c>
      <c r="L15" s="34">
        <f t="shared" si="3"/>
        <v>76</v>
      </c>
      <c r="M15" s="34" t="str">
        <f t="shared" si="4"/>
        <v>X</v>
      </c>
      <c r="R15" s="50" t="s">
        <v>40</v>
      </c>
      <c r="S15" s="30">
        <f>YEAR(S12)</f>
        <v>1900</v>
      </c>
      <c r="V15" s="127"/>
      <c r="W15" s="13" t="s">
        <v>60</v>
      </c>
      <c r="Y15" s="32">
        <v>11</v>
      </c>
      <c r="Z15" s="32">
        <f>'GASTOS PERSONAL DEL PROYECTO'!E20</f>
        <v>0</v>
      </c>
      <c r="AA15" s="33" t="str">
        <f t="shared" si="0"/>
        <v>0</v>
      </c>
      <c r="AB15" s="32">
        <f>'GASTOS PERSONAL DEL PROYECTO'!F20</f>
        <v>0</v>
      </c>
      <c r="AC15" s="32">
        <f>'GASTOS PERSONAL DEL PROYECTO'!G20</f>
        <v>0</v>
      </c>
      <c r="AD15" s="32">
        <f>'GASTOS PERSONAL DEL PROYECTO'!H20</f>
        <v>0</v>
      </c>
      <c r="AF15" s="33">
        <v>6</v>
      </c>
      <c r="AG15" s="32" t="str">
        <f t="shared" si="13"/>
        <v>X</v>
      </c>
      <c r="AH15" s="32">
        <f t="shared" si="6"/>
        <v>154</v>
      </c>
      <c r="AI15" s="32" t="str">
        <f t="shared" si="7"/>
        <v>X</v>
      </c>
      <c r="AJ15" s="32">
        <f>IF('GASTOS PERSONAL DEL PROYECTO'!E11="",0,'GASTOS PERSONAL DEL PROYECTO'!H11)</f>
        <v>0</v>
      </c>
      <c r="AK15" s="32" t="str">
        <f t="shared" si="8"/>
        <v>X</v>
      </c>
      <c r="AL15" s="32" t="str">
        <f t="shared" si="9"/>
        <v>X</v>
      </c>
      <c r="AM15" s="32" t="str">
        <f t="shared" si="10"/>
        <v>X</v>
      </c>
      <c r="AN15" s="32" t="str">
        <f t="shared" si="11"/>
        <v>X</v>
      </c>
      <c r="AO15" s="32" t="str">
        <f t="shared" si="12"/>
        <v>X</v>
      </c>
    </row>
    <row r="16" spans="2:41" x14ac:dyDescent="0.25">
      <c r="C16" s="8">
        <v>10</v>
      </c>
      <c r="D16" s="31"/>
      <c r="E16" s="36"/>
      <c r="F16" s="37"/>
      <c r="G16" s="38"/>
      <c r="H16" s="38"/>
      <c r="I16" s="38"/>
      <c r="J16" s="31"/>
      <c r="K16" s="34">
        <f t="shared" si="2"/>
        <v>76</v>
      </c>
      <c r="L16" s="34">
        <f t="shared" si="3"/>
        <v>76</v>
      </c>
      <c r="M16" s="34" t="str">
        <f t="shared" si="4"/>
        <v>X</v>
      </c>
      <c r="R16" s="8"/>
      <c r="V16" s="127"/>
      <c r="W16" s="13" t="s">
        <v>61</v>
      </c>
      <c r="Y16" s="32">
        <v>12</v>
      </c>
      <c r="Z16" s="32">
        <f>'GASTOS PERSONAL DEL PROYECTO'!E21</f>
        <v>0</v>
      </c>
      <c r="AA16" s="33" t="str">
        <f t="shared" si="0"/>
        <v>0</v>
      </c>
      <c r="AB16" s="32">
        <f>'GASTOS PERSONAL DEL PROYECTO'!F21</f>
        <v>0</v>
      </c>
      <c r="AC16" s="32">
        <f>'GASTOS PERSONAL DEL PROYECTO'!G21</f>
        <v>0</v>
      </c>
      <c r="AD16" s="32">
        <f>'GASTOS PERSONAL DEL PROYECTO'!H21</f>
        <v>0</v>
      </c>
      <c r="AF16" s="33">
        <v>7</v>
      </c>
      <c r="AG16" s="32" t="str">
        <f t="shared" si="13"/>
        <v>X</v>
      </c>
      <c r="AH16" s="32">
        <f t="shared" si="6"/>
        <v>154</v>
      </c>
      <c r="AI16" s="32" t="str">
        <f t="shared" si="7"/>
        <v>X</v>
      </c>
      <c r="AJ16" s="32">
        <f>IF('GASTOS PERSONAL DEL PROYECTO'!E12="",0,'GASTOS PERSONAL DEL PROYECTO'!H12)</f>
        <v>0</v>
      </c>
      <c r="AK16" s="32" t="str">
        <f t="shared" si="8"/>
        <v>X</v>
      </c>
      <c r="AL16" s="32" t="str">
        <f t="shared" si="9"/>
        <v>X</v>
      </c>
      <c r="AM16" s="32" t="str">
        <f t="shared" si="10"/>
        <v>X</v>
      </c>
      <c r="AN16" s="32" t="str">
        <f t="shared" si="11"/>
        <v>X</v>
      </c>
      <c r="AO16" s="32" t="str">
        <f t="shared" si="12"/>
        <v>X</v>
      </c>
    </row>
    <row r="17" spans="3:41" x14ac:dyDescent="0.25">
      <c r="C17" s="8">
        <v>11</v>
      </c>
      <c r="D17" s="31"/>
      <c r="E17" s="36"/>
      <c r="F17" s="37"/>
      <c r="G17" s="38"/>
      <c r="H17" s="38"/>
      <c r="I17" s="38"/>
      <c r="J17" s="31"/>
      <c r="K17" s="34">
        <f t="shared" si="2"/>
        <v>76</v>
      </c>
      <c r="L17" s="34">
        <f t="shared" si="3"/>
        <v>76</v>
      </c>
      <c r="M17" s="34" t="str">
        <f t="shared" si="4"/>
        <v>X</v>
      </c>
      <c r="R17" s="50" t="s">
        <v>41</v>
      </c>
      <c r="S17" s="51">
        <f>DATE(YEAR(S12),MONTH(S12)+S10,DAY(S12))</f>
        <v>60</v>
      </c>
      <c r="V17" s="127"/>
      <c r="W17" s="13" t="s">
        <v>62</v>
      </c>
      <c r="Y17" s="32">
        <v>13</v>
      </c>
      <c r="Z17" s="32">
        <f>'GASTOS PERSONAL DEL PROYECTO'!E22</f>
        <v>0</v>
      </c>
      <c r="AA17" s="33" t="str">
        <f t="shared" si="0"/>
        <v>0</v>
      </c>
      <c r="AB17" s="32">
        <f>'GASTOS PERSONAL DEL PROYECTO'!F22</f>
        <v>0</v>
      </c>
      <c r="AC17" s="32">
        <f>'GASTOS PERSONAL DEL PROYECTO'!G22</f>
        <v>0</v>
      </c>
      <c r="AD17" s="32">
        <f>'GASTOS PERSONAL DEL PROYECTO'!H22</f>
        <v>0</v>
      </c>
      <c r="AF17" s="33">
        <v>8</v>
      </c>
      <c r="AG17" s="32" t="str">
        <f t="shared" si="13"/>
        <v>X</v>
      </c>
      <c r="AH17" s="32">
        <f t="shared" si="6"/>
        <v>154</v>
      </c>
      <c r="AI17" s="32" t="str">
        <f t="shared" si="7"/>
        <v>X</v>
      </c>
      <c r="AJ17" s="32">
        <f>IF('GASTOS PERSONAL DEL PROYECTO'!E13="",0,'GASTOS PERSONAL DEL PROYECTO'!H13)</f>
        <v>0</v>
      </c>
      <c r="AK17" s="32" t="str">
        <f t="shared" si="8"/>
        <v>X</v>
      </c>
      <c r="AL17" s="32" t="str">
        <f t="shared" si="9"/>
        <v>X</v>
      </c>
      <c r="AM17" s="32" t="str">
        <f t="shared" si="10"/>
        <v>X</v>
      </c>
      <c r="AN17" s="32" t="str">
        <f t="shared" si="11"/>
        <v>X</v>
      </c>
      <c r="AO17" s="32" t="str">
        <f t="shared" si="12"/>
        <v>X</v>
      </c>
    </row>
    <row r="18" spans="3:41" x14ac:dyDescent="0.25">
      <c r="C18" s="8">
        <v>12</v>
      </c>
      <c r="D18" s="31"/>
      <c r="E18" s="36"/>
      <c r="F18" s="37"/>
      <c r="G18" s="38"/>
      <c r="H18" s="38"/>
      <c r="I18" s="38"/>
      <c r="J18" s="31"/>
      <c r="K18" s="34">
        <f t="shared" si="2"/>
        <v>76</v>
      </c>
      <c r="L18" s="34">
        <f t="shared" si="3"/>
        <v>76</v>
      </c>
      <c r="M18" s="34" t="str">
        <f t="shared" si="4"/>
        <v>X</v>
      </c>
      <c r="R18" s="50" t="s">
        <v>42</v>
      </c>
      <c r="S18" s="51">
        <f>IF(DAY(S12)=DAY(S17),S17,DATE(YEAR(S17),MONTH(S17),1)-1)</f>
        <v>31</v>
      </c>
      <c r="V18" s="127"/>
      <c r="W18" s="13"/>
      <c r="Y18" s="32">
        <v>14</v>
      </c>
      <c r="Z18" s="32">
        <f>'GASTOS PERSONAL DEL PROYECTO'!E23</f>
        <v>0</v>
      </c>
      <c r="AA18" s="33" t="str">
        <f t="shared" si="0"/>
        <v>0</v>
      </c>
      <c r="AB18" s="32">
        <f>'GASTOS PERSONAL DEL PROYECTO'!F23</f>
        <v>0</v>
      </c>
      <c r="AC18" s="32">
        <f>'GASTOS PERSONAL DEL PROYECTO'!G23</f>
        <v>0</v>
      </c>
      <c r="AD18" s="32">
        <f>'GASTOS PERSONAL DEL PROYECTO'!H23</f>
        <v>0</v>
      </c>
      <c r="AF18" s="33">
        <v>9</v>
      </c>
      <c r="AG18" s="32" t="str">
        <f t="shared" si="13"/>
        <v>X</v>
      </c>
      <c r="AH18" s="32">
        <f t="shared" si="6"/>
        <v>154</v>
      </c>
      <c r="AI18" s="32" t="str">
        <f t="shared" si="7"/>
        <v>X</v>
      </c>
      <c r="AJ18" s="32">
        <f>IF('GASTOS PERSONAL DEL PROYECTO'!E14="",0,'GASTOS PERSONAL DEL PROYECTO'!H14)</f>
        <v>0</v>
      </c>
      <c r="AK18" s="32" t="str">
        <f t="shared" si="8"/>
        <v>X</v>
      </c>
      <c r="AL18" s="32" t="str">
        <f t="shared" si="9"/>
        <v>X</v>
      </c>
      <c r="AM18" s="32" t="str">
        <f t="shared" si="10"/>
        <v>X</v>
      </c>
      <c r="AN18" s="32" t="str">
        <f t="shared" si="11"/>
        <v>X</v>
      </c>
      <c r="AO18" s="32" t="str">
        <f t="shared" si="12"/>
        <v>X</v>
      </c>
    </row>
    <row r="19" spans="3:41" x14ac:dyDescent="0.25">
      <c r="C19" s="8">
        <v>13</v>
      </c>
      <c r="D19" s="31"/>
      <c r="E19" s="36"/>
      <c r="F19" s="37"/>
      <c r="G19" s="38"/>
      <c r="H19" s="38"/>
      <c r="I19" s="38"/>
      <c r="J19" s="31"/>
      <c r="K19" s="34">
        <f t="shared" si="2"/>
        <v>76</v>
      </c>
      <c r="L19" s="34">
        <f t="shared" si="3"/>
        <v>76</v>
      </c>
      <c r="M19" s="34" t="str">
        <f t="shared" si="4"/>
        <v>X</v>
      </c>
      <c r="V19" s="127"/>
      <c r="W19" s="13"/>
      <c r="Y19" s="32">
        <v>15</v>
      </c>
      <c r="Z19" s="32">
        <f>'GASTOS PERSONAL DEL PROYECTO'!E24</f>
        <v>0</v>
      </c>
      <c r="AA19" s="33" t="str">
        <f t="shared" si="0"/>
        <v>0</v>
      </c>
      <c r="AB19" s="32">
        <f>'GASTOS PERSONAL DEL PROYECTO'!F24</f>
        <v>0</v>
      </c>
      <c r="AC19" s="32">
        <f>'GASTOS PERSONAL DEL PROYECTO'!G24</f>
        <v>0</v>
      </c>
      <c r="AD19" s="32">
        <f>'GASTOS PERSONAL DEL PROYECTO'!H24</f>
        <v>0</v>
      </c>
      <c r="AF19" s="33">
        <v>10</v>
      </c>
      <c r="AG19" s="32" t="str">
        <f t="shared" si="13"/>
        <v>X</v>
      </c>
      <c r="AH19" s="32">
        <f t="shared" si="6"/>
        <v>154</v>
      </c>
      <c r="AI19" s="32" t="str">
        <f t="shared" si="7"/>
        <v>X</v>
      </c>
      <c r="AJ19" s="32">
        <f>IF('GASTOS PERSONAL DEL PROYECTO'!E15="",0,'GASTOS PERSONAL DEL PROYECTO'!H15)</f>
        <v>0</v>
      </c>
      <c r="AK19" s="32" t="str">
        <f t="shared" si="8"/>
        <v>X</v>
      </c>
      <c r="AL19" s="32" t="str">
        <f t="shared" si="9"/>
        <v>X</v>
      </c>
      <c r="AM19" s="32" t="str">
        <f t="shared" si="10"/>
        <v>X</v>
      </c>
      <c r="AN19" s="32" t="str">
        <f t="shared" si="11"/>
        <v>X</v>
      </c>
      <c r="AO19" s="32" t="str">
        <f t="shared" si="12"/>
        <v>X</v>
      </c>
    </row>
    <row r="20" spans="3:41" x14ac:dyDescent="0.25">
      <c r="C20" s="8">
        <v>14</v>
      </c>
      <c r="D20" s="31"/>
      <c r="E20" s="36"/>
      <c r="F20" s="37"/>
      <c r="G20" s="38"/>
      <c r="H20" s="38"/>
      <c r="I20" s="38"/>
      <c r="J20" s="31"/>
      <c r="K20" s="34">
        <f t="shared" si="2"/>
        <v>76</v>
      </c>
      <c r="L20" s="34">
        <f t="shared" si="3"/>
        <v>76</v>
      </c>
      <c r="M20" s="34" t="str">
        <f t="shared" si="4"/>
        <v>X</v>
      </c>
      <c r="R20" s="7" t="s">
        <v>43</v>
      </c>
      <c r="V20" s="127"/>
      <c r="W20" s="13"/>
      <c r="Y20" s="32">
        <v>16</v>
      </c>
      <c r="Z20" s="32">
        <f>'GASTOS PERSONAL DEL PROYECTO'!E25</f>
        <v>0</v>
      </c>
      <c r="AA20" s="33" t="str">
        <f t="shared" si="0"/>
        <v>0</v>
      </c>
      <c r="AB20" s="32">
        <f>'GASTOS PERSONAL DEL PROYECTO'!F25</f>
        <v>0</v>
      </c>
      <c r="AC20" s="32">
        <f>'GASTOS PERSONAL DEL PROYECTO'!G25</f>
        <v>0</v>
      </c>
      <c r="AD20" s="32">
        <f>'GASTOS PERSONAL DEL PROYECTO'!H25</f>
        <v>0</v>
      </c>
      <c r="AF20" s="33">
        <v>11</v>
      </c>
      <c r="AG20" s="32" t="str">
        <f t="shared" si="13"/>
        <v>X</v>
      </c>
      <c r="AH20" s="32">
        <f t="shared" si="6"/>
        <v>154</v>
      </c>
      <c r="AI20" s="32" t="str">
        <f t="shared" si="7"/>
        <v>X</v>
      </c>
      <c r="AJ20" s="32">
        <f>IF('GASTOS PERSONAL DEL PROYECTO'!E16="",0,'GASTOS PERSONAL DEL PROYECTO'!H16)</f>
        <v>0</v>
      </c>
      <c r="AK20" s="32" t="str">
        <f t="shared" si="8"/>
        <v>X</v>
      </c>
      <c r="AL20" s="32" t="str">
        <f t="shared" si="9"/>
        <v>X</v>
      </c>
      <c r="AM20" s="32" t="str">
        <f t="shared" si="10"/>
        <v>X</v>
      </c>
      <c r="AN20" s="32" t="str">
        <f t="shared" si="11"/>
        <v>X</v>
      </c>
      <c r="AO20" s="32" t="str">
        <f t="shared" si="12"/>
        <v>X</v>
      </c>
    </row>
    <row r="21" spans="3:41" x14ac:dyDescent="0.25">
      <c r="C21" s="8">
        <v>15</v>
      </c>
      <c r="D21" s="31"/>
      <c r="E21" s="36"/>
      <c r="F21" s="37"/>
      <c r="G21" s="38"/>
      <c r="H21" s="38"/>
      <c r="I21" s="38"/>
      <c r="J21" s="31"/>
      <c r="K21" s="34">
        <f t="shared" si="2"/>
        <v>76</v>
      </c>
      <c r="L21" s="34">
        <f t="shared" si="3"/>
        <v>76</v>
      </c>
      <c r="M21" s="34" t="str">
        <f t="shared" si="4"/>
        <v>X</v>
      </c>
      <c r="V21" s="127"/>
      <c r="W21" s="13"/>
      <c r="Y21" s="32">
        <v>17</v>
      </c>
      <c r="Z21" s="32">
        <f>'GASTOS PERSONAL DEL PROYECTO'!E26</f>
        <v>0</v>
      </c>
      <c r="AA21" s="33" t="str">
        <f t="shared" si="0"/>
        <v>0</v>
      </c>
      <c r="AB21" s="32">
        <f>'GASTOS PERSONAL DEL PROYECTO'!F26</f>
        <v>0</v>
      </c>
      <c r="AC21" s="32">
        <f>'GASTOS PERSONAL DEL PROYECTO'!G26</f>
        <v>0</v>
      </c>
      <c r="AD21" s="32">
        <f>'GASTOS PERSONAL DEL PROYECTO'!H26</f>
        <v>0</v>
      </c>
      <c r="AF21" s="33">
        <v>12</v>
      </c>
      <c r="AG21" s="32" t="str">
        <f t="shared" si="13"/>
        <v>X</v>
      </c>
      <c r="AH21" s="32">
        <f t="shared" si="6"/>
        <v>154</v>
      </c>
      <c r="AI21" s="32" t="str">
        <f t="shared" si="7"/>
        <v>X</v>
      </c>
      <c r="AJ21" s="32">
        <f>IF('GASTOS PERSONAL DEL PROYECTO'!E17="",0,'GASTOS PERSONAL DEL PROYECTO'!H17)</f>
        <v>0</v>
      </c>
      <c r="AK21" s="32" t="str">
        <f t="shared" si="8"/>
        <v>X</v>
      </c>
      <c r="AL21" s="32" t="str">
        <f t="shared" si="9"/>
        <v>X</v>
      </c>
      <c r="AM21" s="32" t="str">
        <f t="shared" si="10"/>
        <v>X</v>
      </c>
      <c r="AN21" s="32" t="str">
        <f t="shared" si="11"/>
        <v>X</v>
      </c>
      <c r="AO21" s="32" t="str">
        <f t="shared" si="12"/>
        <v>X</v>
      </c>
    </row>
    <row r="22" spans="3:41" x14ac:dyDescent="0.25">
      <c r="C22" s="8">
        <v>16</v>
      </c>
      <c r="D22" s="31"/>
      <c r="E22" s="36"/>
      <c r="F22" s="37"/>
      <c r="G22" s="38"/>
      <c r="H22" s="38"/>
      <c r="I22" s="38"/>
      <c r="J22" s="31"/>
      <c r="K22" s="34">
        <f t="shared" si="2"/>
        <v>76</v>
      </c>
      <c r="L22" s="34">
        <f t="shared" si="3"/>
        <v>76</v>
      </c>
      <c r="M22" s="34" t="str">
        <f t="shared" si="4"/>
        <v>X</v>
      </c>
      <c r="R22" s="7" t="s">
        <v>44</v>
      </c>
      <c r="V22" s="127"/>
      <c r="W22" s="13"/>
      <c r="Y22" s="32">
        <v>18</v>
      </c>
      <c r="Z22" s="32">
        <f>'GASTOS PERSONAL DEL PROYECTO'!E27</f>
        <v>0</v>
      </c>
      <c r="AA22" s="33" t="str">
        <f t="shared" si="0"/>
        <v>0</v>
      </c>
      <c r="AB22" s="32">
        <f>'GASTOS PERSONAL DEL PROYECTO'!F27</f>
        <v>0</v>
      </c>
      <c r="AC22" s="32">
        <f>'GASTOS PERSONAL DEL PROYECTO'!G27</f>
        <v>0</v>
      </c>
      <c r="AD22" s="32">
        <f>'GASTOS PERSONAL DEL PROYECTO'!H27</f>
        <v>0</v>
      </c>
      <c r="AF22" s="33">
        <v>13</v>
      </c>
      <c r="AG22" s="32" t="str">
        <f t="shared" si="13"/>
        <v>X</v>
      </c>
      <c r="AH22" s="32">
        <f t="shared" si="6"/>
        <v>154</v>
      </c>
      <c r="AI22" s="32" t="str">
        <f t="shared" si="7"/>
        <v>X</v>
      </c>
      <c r="AJ22" s="32">
        <f>IF('GASTOS PERSONAL DEL PROYECTO'!E18="",0,'GASTOS PERSONAL DEL PROYECTO'!H18)</f>
        <v>0</v>
      </c>
      <c r="AK22" s="32" t="str">
        <f t="shared" si="8"/>
        <v>X</v>
      </c>
      <c r="AL22" s="32" t="str">
        <f t="shared" si="9"/>
        <v>X</v>
      </c>
      <c r="AM22" s="32" t="str">
        <f t="shared" si="10"/>
        <v>X</v>
      </c>
      <c r="AN22" s="32" t="str">
        <f t="shared" si="11"/>
        <v>X</v>
      </c>
      <c r="AO22" s="32" t="str">
        <f t="shared" si="12"/>
        <v>X</v>
      </c>
    </row>
    <row r="23" spans="3:41" x14ac:dyDescent="0.25">
      <c r="C23" s="8">
        <v>17</v>
      </c>
      <c r="D23" s="31"/>
      <c r="E23" s="36"/>
      <c r="F23" s="37"/>
      <c r="G23" s="38"/>
      <c r="H23" s="38"/>
      <c r="I23" s="38"/>
      <c r="J23" s="31"/>
      <c r="K23" s="34">
        <f t="shared" si="2"/>
        <v>76</v>
      </c>
      <c r="L23" s="34">
        <f t="shared" si="3"/>
        <v>76</v>
      </c>
      <c r="M23" s="34" t="str">
        <f t="shared" si="4"/>
        <v>X</v>
      </c>
      <c r="V23" s="127"/>
      <c r="W23" s="13"/>
      <c r="Y23" s="32">
        <v>19</v>
      </c>
      <c r="Z23" s="32">
        <f>'GASTOS PERSONAL DEL PROYECTO'!E28</f>
        <v>0</v>
      </c>
      <c r="AA23" s="33" t="str">
        <f t="shared" si="0"/>
        <v>0</v>
      </c>
      <c r="AB23" s="32">
        <f>'GASTOS PERSONAL DEL PROYECTO'!F28</f>
        <v>0</v>
      </c>
      <c r="AC23" s="32">
        <f>'GASTOS PERSONAL DEL PROYECTO'!G28</f>
        <v>0</v>
      </c>
      <c r="AD23" s="32">
        <f>'GASTOS PERSONAL DEL PROYECTO'!H28</f>
        <v>0</v>
      </c>
      <c r="AF23" s="33">
        <v>14</v>
      </c>
      <c r="AG23" s="32" t="str">
        <f t="shared" ref="AG23:AG54" si="14">IF(Z14=0,"X",CONCATENATE(RIGHT(VALUE(Z14),2)," ",AB14))</f>
        <v>X</v>
      </c>
      <c r="AH23" s="32">
        <f t="shared" si="6"/>
        <v>154</v>
      </c>
      <c r="AI23" s="32" t="str">
        <f t="shared" si="7"/>
        <v>X</v>
      </c>
      <c r="AJ23" s="32">
        <f>IF('GASTOS PERSONAL DEL PROYECTO'!E19="",0,'GASTOS PERSONAL DEL PROYECTO'!H19)</f>
        <v>0</v>
      </c>
      <c r="AK23" s="32" t="str">
        <f t="shared" si="8"/>
        <v>X</v>
      </c>
      <c r="AL23" s="32" t="str">
        <f t="shared" si="9"/>
        <v>X</v>
      </c>
      <c r="AM23" s="32" t="str">
        <f t="shared" si="10"/>
        <v>X</v>
      </c>
      <c r="AN23" s="32" t="str">
        <f t="shared" si="11"/>
        <v>X</v>
      </c>
      <c r="AO23" s="32" t="str">
        <f t="shared" si="12"/>
        <v>X</v>
      </c>
    </row>
    <row r="24" spans="3:41" x14ac:dyDescent="0.25">
      <c r="C24" s="8">
        <v>18</v>
      </c>
      <c r="D24" s="31"/>
      <c r="E24" s="36"/>
      <c r="F24" s="37"/>
      <c r="G24" s="38"/>
      <c r="H24" s="38"/>
      <c r="I24" s="38"/>
      <c r="J24" s="31"/>
      <c r="K24" s="34">
        <f t="shared" si="2"/>
        <v>76</v>
      </c>
      <c r="L24" s="34">
        <f t="shared" si="3"/>
        <v>76</v>
      </c>
      <c r="M24" s="34" t="str">
        <f t="shared" si="4"/>
        <v>X</v>
      </c>
      <c r="V24" s="127"/>
      <c r="W24" s="13"/>
      <c r="Y24" s="32">
        <v>20</v>
      </c>
      <c r="Z24" s="32">
        <f>'GASTOS PERSONAL DEL PROYECTO'!E29</f>
        <v>0</v>
      </c>
      <c r="AA24" s="33" t="str">
        <f t="shared" si="0"/>
        <v>0</v>
      </c>
      <c r="AB24" s="32">
        <f>'GASTOS PERSONAL DEL PROYECTO'!F29</f>
        <v>0</v>
      </c>
      <c r="AC24" s="32">
        <f>'GASTOS PERSONAL DEL PROYECTO'!G29</f>
        <v>0</v>
      </c>
      <c r="AD24" s="32">
        <f>'GASTOS PERSONAL DEL PROYECTO'!H29</f>
        <v>0</v>
      </c>
      <c r="AF24" s="33">
        <v>15</v>
      </c>
      <c r="AG24" s="32" t="str">
        <f t="shared" si="14"/>
        <v>X</v>
      </c>
      <c r="AH24" s="32">
        <f t="shared" si="6"/>
        <v>154</v>
      </c>
      <c r="AI24" s="32" t="str">
        <f t="shared" si="7"/>
        <v>X</v>
      </c>
      <c r="AJ24" s="32">
        <f>IF('GASTOS PERSONAL DEL PROYECTO'!E20="",0,'GASTOS PERSONAL DEL PROYECTO'!H20)</f>
        <v>0</v>
      </c>
      <c r="AK24" s="32" t="str">
        <f t="shared" si="8"/>
        <v>X</v>
      </c>
      <c r="AL24" s="32" t="str">
        <f t="shared" si="9"/>
        <v>X</v>
      </c>
      <c r="AM24" s="32" t="str">
        <f t="shared" si="10"/>
        <v>X</v>
      </c>
      <c r="AN24" s="32" t="str">
        <f t="shared" si="11"/>
        <v>X</v>
      </c>
      <c r="AO24" s="32" t="str">
        <f t="shared" si="12"/>
        <v>X</v>
      </c>
    </row>
    <row r="25" spans="3:41" x14ac:dyDescent="0.25">
      <c r="C25" s="8">
        <v>19</v>
      </c>
      <c r="D25" s="31"/>
      <c r="E25" s="36"/>
      <c r="F25" s="37"/>
      <c r="G25" s="38"/>
      <c r="H25" s="38"/>
      <c r="I25" s="38"/>
      <c r="J25" s="31"/>
      <c r="K25" s="34">
        <f t="shared" si="2"/>
        <v>76</v>
      </c>
      <c r="L25" s="34">
        <f t="shared" si="3"/>
        <v>76</v>
      </c>
      <c r="M25" s="34" t="str">
        <f t="shared" si="4"/>
        <v>X</v>
      </c>
      <c r="V25" s="127"/>
      <c r="W25" s="13"/>
      <c r="Y25" s="32">
        <v>21</v>
      </c>
      <c r="Z25" s="32">
        <f>'GASTOS PERSONAL DEL PROYECTO'!E30</f>
        <v>0</v>
      </c>
      <c r="AA25" s="33" t="str">
        <f t="shared" si="0"/>
        <v>0</v>
      </c>
      <c r="AB25" s="32">
        <f>'GASTOS PERSONAL DEL PROYECTO'!F30</f>
        <v>0</v>
      </c>
      <c r="AC25" s="32">
        <f>'GASTOS PERSONAL DEL PROYECTO'!G30</f>
        <v>0</v>
      </c>
      <c r="AD25" s="32">
        <f>'GASTOS PERSONAL DEL PROYECTO'!H30</f>
        <v>0</v>
      </c>
      <c r="AF25" s="33">
        <v>16</v>
      </c>
      <c r="AG25" s="32" t="str">
        <f t="shared" si="14"/>
        <v>X</v>
      </c>
      <c r="AH25" s="32">
        <f t="shared" si="6"/>
        <v>154</v>
      </c>
      <c r="AI25" s="32" t="str">
        <f t="shared" si="7"/>
        <v>X</v>
      </c>
      <c r="AJ25" s="32">
        <f>IF('GASTOS PERSONAL DEL PROYECTO'!E21="",0,'GASTOS PERSONAL DEL PROYECTO'!H21)</f>
        <v>0</v>
      </c>
      <c r="AK25" s="32" t="str">
        <f t="shared" si="8"/>
        <v>X</v>
      </c>
      <c r="AL25" s="32" t="str">
        <f t="shared" si="9"/>
        <v>X</v>
      </c>
      <c r="AM25" s="32" t="str">
        <f t="shared" si="10"/>
        <v>X</v>
      </c>
      <c r="AN25" s="32" t="str">
        <f t="shared" si="11"/>
        <v>X</v>
      </c>
      <c r="AO25" s="32" t="str">
        <f t="shared" si="12"/>
        <v>X</v>
      </c>
    </row>
    <row r="26" spans="3:41" x14ac:dyDescent="0.25">
      <c r="C26" s="8">
        <v>20</v>
      </c>
      <c r="D26" s="31"/>
      <c r="E26" s="36"/>
      <c r="F26" s="37"/>
      <c r="G26" s="38"/>
      <c r="H26" s="38"/>
      <c r="I26" s="38"/>
      <c r="J26" s="31"/>
      <c r="K26" s="34">
        <f t="shared" si="2"/>
        <v>76</v>
      </c>
      <c r="L26" s="34">
        <f t="shared" si="3"/>
        <v>76</v>
      </c>
      <c r="M26" s="34" t="str">
        <f t="shared" si="4"/>
        <v>X</v>
      </c>
      <c r="V26" s="127"/>
      <c r="W26" s="13"/>
      <c r="Y26" s="32">
        <v>22</v>
      </c>
      <c r="Z26" s="32">
        <f>'GASTOS PERSONAL DEL PROYECTO'!E31</f>
        <v>0</v>
      </c>
      <c r="AA26" s="33" t="str">
        <f t="shared" si="0"/>
        <v>0</v>
      </c>
      <c r="AB26" s="32">
        <f>'GASTOS PERSONAL DEL PROYECTO'!F31</f>
        <v>0</v>
      </c>
      <c r="AC26" s="32">
        <f>'GASTOS PERSONAL DEL PROYECTO'!G31</f>
        <v>0</v>
      </c>
      <c r="AD26" s="32">
        <f>'GASTOS PERSONAL DEL PROYECTO'!H31</f>
        <v>0</v>
      </c>
      <c r="AF26" s="33">
        <v>17</v>
      </c>
      <c r="AG26" s="32" t="str">
        <f t="shared" si="14"/>
        <v>X</v>
      </c>
      <c r="AH26" s="32">
        <f t="shared" si="6"/>
        <v>154</v>
      </c>
      <c r="AI26" s="32" t="str">
        <f t="shared" si="7"/>
        <v>X</v>
      </c>
      <c r="AJ26" s="32">
        <f>IF('GASTOS PERSONAL DEL PROYECTO'!E22="",0,'GASTOS PERSONAL DEL PROYECTO'!H22)</f>
        <v>0</v>
      </c>
      <c r="AK26" s="32" t="str">
        <f t="shared" si="8"/>
        <v>X</v>
      </c>
      <c r="AL26" s="32" t="str">
        <f t="shared" si="9"/>
        <v>X</v>
      </c>
      <c r="AM26" s="32" t="str">
        <f t="shared" si="10"/>
        <v>X</v>
      </c>
      <c r="AN26" s="32" t="str">
        <f t="shared" si="11"/>
        <v>X</v>
      </c>
      <c r="AO26" s="32" t="str">
        <f t="shared" si="12"/>
        <v>X</v>
      </c>
    </row>
    <row r="27" spans="3:41" ht="15.75" thickBot="1" x14ac:dyDescent="0.3">
      <c r="C27" s="8">
        <v>21</v>
      </c>
      <c r="D27" s="31"/>
      <c r="E27" s="36"/>
      <c r="F27" s="37"/>
      <c r="G27" s="38"/>
      <c r="H27" s="38"/>
      <c r="I27" s="38"/>
      <c r="J27" s="31"/>
      <c r="K27" s="34">
        <f t="shared" si="2"/>
        <v>76</v>
      </c>
      <c r="L27" s="34">
        <f t="shared" si="3"/>
        <v>76</v>
      </c>
      <c r="M27" s="34" t="str">
        <f t="shared" si="4"/>
        <v>X</v>
      </c>
      <c r="V27" s="128"/>
      <c r="W27" s="11" t="s">
        <v>63</v>
      </c>
      <c r="Y27" s="32">
        <v>23</v>
      </c>
      <c r="Z27" s="32">
        <f>'GASTOS PERSONAL DEL PROYECTO'!E32</f>
        <v>0</v>
      </c>
      <c r="AA27" s="33" t="str">
        <f t="shared" si="0"/>
        <v>0</v>
      </c>
      <c r="AB27" s="32">
        <f>'GASTOS PERSONAL DEL PROYECTO'!F32</f>
        <v>0</v>
      </c>
      <c r="AC27" s="32">
        <f>'GASTOS PERSONAL DEL PROYECTO'!G32</f>
        <v>0</v>
      </c>
      <c r="AD27" s="32">
        <f>'GASTOS PERSONAL DEL PROYECTO'!H32</f>
        <v>0</v>
      </c>
      <c r="AF27" s="33">
        <v>18</v>
      </c>
      <c r="AG27" s="32" t="str">
        <f t="shared" si="14"/>
        <v>X</v>
      </c>
      <c r="AH27" s="32">
        <f t="shared" si="6"/>
        <v>154</v>
      </c>
      <c r="AI27" s="32" t="str">
        <f t="shared" si="7"/>
        <v>X</v>
      </c>
      <c r="AJ27" s="32">
        <f>IF('GASTOS PERSONAL DEL PROYECTO'!E23="",0,'GASTOS PERSONAL DEL PROYECTO'!H23)</f>
        <v>0</v>
      </c>
      <c r="AK27" s="32" t="str">
        <f t="shared" si="8"/>
        <v>X</v>
      </c>
      <c r="AL27" s="32" t="str">
        <f t="shared" si="9"/>
        <v>X</v>
      </c>
      <c r="AM27" s="32" t="str">
        <f t="shared" si="10"/>
        <v>X</v>
      </c>
      <c r="AN27" s="32" t="str">
        <f t="shared" si="11"/>
        <v>X</v>
      </c>
      <c r="AO27" s="32" t="str">
        <f t="shared" si="12"/>
        <v>X</v>
      </c>
    </row>
    <row r="28" spans="3:41" x14ac:dyDescent="0.25">
      <c r="C28" s="8">
        <v>22</v>
      </c>
      <c r="D28" s="31"/>
      <c r="E28" s="36"/>
      <c r="F28" s="37"/>
      <c r="G28" s="38"/>
      <c r="H28" s="38"/>
      <c r="I28" s="38"/>
      <c r="J28" s="31"/>
      <c r="K28" s="34">
        <f t="shared" si="2"/>
        <v>76</v>
      </c>
      <c r="L28" s="34">
        <f t="shared" si="3"/>
        <v>76</v>
      </c>
      <c r="M28" s="34" t="str">
        <f t="shared" si="4"/>
        <v>X</v>
      </c>
      <c r="V28" s="127" t="s">
        <v>64</v>
      </c>
      <c r="W28" s="10" t="s">
        <v>65</v>
      </c>
      <c r="Y28" s="32">
        <v>24</v>
      </c>
      <c r="Z28" s="32">
        <f>'GASTOS PERSONAL DEL PROYECTO'!E33</f>
        <v>0</v>
      </c>
      <c r="AA28" s="33" t="str">
        <f t="shared" si="0"/>
        <v>0</v>
      </c>
      <c r="AB28" s="32">
        <f>'GASTOS PERSONAL DEL PROYECTO'!F33</f>
        <v>0</v>
      </c>
      <c r="AC28" s="32">
        <f>'GASTOS PERSONAL DEL PROYECTO'!G33</f>
        <v>0</v>
      </c>
      <c r="AD28" s="32">
        <f>'GASTOS PERSONAL DEL PROYECTO'!H33</f>
        <v>0</v>
      </c>
      <c r="AF28" s="33">
        <v>19</v>
      </c>
      <c r="AG28" s="32" t="str">
        <f t="shared" si="14"/>
        <v>X</v>
      </c>
      <c r="AH28" s="32">
        <f t="shared" si="6"/>
        <v>154</v>
      </c>
      <c r="AI28" s="32" t="str">
        <f t="shared" si="7"/>
        <v>X</v>
      </c>
      <c r="AJ28" s="32">
        <f>IF('GASTOS PERSONAL DEL PROYECTO'!E24="",0,'GASTOS PERSONAL DEL PROYECTO'!H24)</f>
        <v>0</v>
      </c>
      <c r="AK28" s="32" t="str">
        <f t="shared" si="8"/>
        <v>X</v>
      </c>
      <c r="AL28" s="32" t="str">
        <f t="shared" si="9"/>
        <v>X</v>
      </c>
      <c r="AM28" s="32" t="str">
        <f t="shared" si="10"/>
        <v>X</v>
      </c>
      <c r="AN28" s="32" t="str">
        <f t="shared" si="11"/>
        <v>X</v>
      </c>
      <c r="AO28" s="32" t="str">
        <f t="shared" si="12"/>
        <v>X</v>
      </c>
    </row>
    <row r="29" spans="3:41" x14ac:dyDescent="0.25">
      <c r="C29" s="8">
        <v>23</v>
      </c>
      <c r="D29" s="31"/>
      <c r="E29" s="36"/>
      <c r="F29" s="37"/>
      <c r="G29" s="38"/>
      <c r="H29" s="38"/>
      <c r="I29" s="38"/>
      <c r="J29" s="31"/>
      <c r="K29" s="34">
        <f t="shared" si="2"/>
        <v>76</v>
      </c>
      <c r="L29" s="34">
        <f t="shared" si="3"/>
        <v>76</v>
      </c>
      <c r="M29" s="34" t="str">
        <f t="shared" si="4"/>
        <v>X</v>
      </c>
      <c r="V29" s="127"/>
      <c r="W29" s="13" t="s">
        <v>66</v>
      </c>
      <c r="Y29" s="32">
        <v>25</v>
      </c>
      <c r="Z29" s="32">
        <f>'GASTOS PERSONAL DEL PROYECTO'!E34</f>
        <v>0</v>
      </c>
      <c r="AA29" s="33" t="str">
        <f t="shared" si="0"/>
        <v>0</v>
      </c>
      <c r="AB29" s="32">
        <f>'GASTOS PERSONAL DEL PROYECTO'!F34</f>
        <v>0</v>
      </c>
      <c r="AC29" s="32">
        <f>'GASTOS PERSONAL DEL PROYECTO'!G34</f>
        <v>0</v>
      </c>
      <c r="AD29" s="32">
        <f>'GASTOS PERSONAL DEL PROYECTO'!H34</f>
        <v>0</v>
      </c>
      <c r="AF29" s="33">
        <v>20</v>
      </c>
      <c r="AG29" s="32" t="str">
        <f t="shared" si="14"/>
        <v>X</v>
      </c>
      <c r="AH29" s="32">
        <f t="shared" si="6"/>
        <v>154</v>
      </c>
      <c r="AI29" s="32" t="str">
        <f t="shared" si="7"/>
        <v>X</v>
      </c>
      <c r="AJ29" s="32">
        <f>IF('GASTOS PERSONAL DEL PROYECTO'!E25="",0,'GASTOS PERSONAL DEL PROYECTO'!H25)</f>
        <v>0</v>
      </c>
      <c r="AK29" s="32" t="str">
        <f t="shared" si="8"/>
        <v>X</v>
      </c>
      <c r="AL29" s="32" t="str">
        <f t="shared" si="9"/>
        <v>X</v>
      </c>
      <c r="AM29" s="32" t="str">
        <f t="shared" si="10"/>
        <v>X</v>
      </c>
      <c r="AN29" s="32" t="str">
        <f t="shared" si="11"/>
        <v>X</v>
      </c>
      <c r="AO29" s="32" t="str">
        <f t="shared" si="12"/>
        <v>X</v>
      </c>
    </row>
    <row r="30" spans="3:41" x14ac:dyDescent="0.25">
      <c r="C30" s="8">
        <v>24</v>
      </c>
      <c r="D30" s="31"/>
      <c r="E30" s="36"/>
      <c r="F30" s="37"/>
      <c r="G30" s="38"/>
      <c r="H30" s="38"/>
      <c r="I30" s="38"/>
      <c r="J30" s="31"/>
      <c r="K30" s="34">
        <f t="shared" si="2"/>
        <v>76</v>
      </c>
      <c r="L30" s="34">
        <f t="shared" si="3"/>
        <v>76</v>
      </c>
      <c r="M30" s="34" t="str">
        <f t="shared" si="4"/>
        <v>X</v>
      </c>
      <c r="V30" s="127"/>
      <c r="W30" s="13" t="s">
        <v>67</v>
      </c>
      <c r="Y30" s="32">
        <v>26</v>
      </c>
      <c r="Z30" s="32">
        <f>'GASTOS PERSONAL DEL PROYECTO'!E35</f>
        <v>0</v>
      </c>
      <c r="AA30" s="33" t="str">
        <f t="shared" si="0"/>
        <v>0</v>
      </c>
      <c r="AB30" s="32">
        <f>'GASTOS PERSONAL DEL PROYECTO'!F35</f>
        <v>0</v>
      </c>
      <c r="AC30" s="32">
        <f>'GASTOS PERSONAL DEL PROYECTO'!G35</f>
        <v>0</v>
      </c>
      <c r="AD30" s="32">
        <f>'GASTOS PERSONAL DEL PROYECTO'!H35</f>
        <v>0</v>
      </c>
      <c r="AF30" s="33">
        <v>21</v>
      </c>
      <c r="AG30" s="32" t="str">
        <f t="shared" si="14"/>
        <v>X</v>
      </c>
      <c r="AH30" s="32">
        <f t="shared" si="6"/>
        <v>154</v>
      </c>
      <c r="AI30" s="32" t="str">
        <f t="shared" si="7"/>
        <v>X</v>
      </c>
      <c r="AJ30" s="32">
        <f>IF('GASTOS PERSONAL DEL PROYECTO'!E26="",0,'GASTOS PERSONAL DEL PROYECTO'!H26)</f>
        <v>0</v>
      </c>
      <c r="AK30" s="32" t="str">
        <f t="shared" si="8"/>
        <v>X</v>
      </c>
      <c r="AL30" s="32" t="str">
        <f t="shared" si="9"/>
        <v>X</v>
      </c>
      <c r="AM30" s="32" t="str">
        <f t="shared" si="10"/>
        <v>X</v>
      </c>
      <c r="AN30" s="32" t="str">
        <f t="shared" si="11"/>
        <v>X</v>
      </c>
      <c r="AO30" s="32" t="str">
        <f t="shared" si="12"/>
        <v>X</v>
      </c>
    </row>
    <row r="31" spans="3:41" x14ac:dyDescent="0.25">
      <c r="C31" s="8">
        <v>25</v>
      </c>
      <c r="D31" s="31"/>
      <c r="E31" s="36"/>
      <c r="F31" s="37"/>
      <c r="G31" s="38"/>
      <c r="H31" s="38"/>
      <c r="I31" s="38"/>
      <c r="J31" s="31"/>
      <c r="K31" s="34">
        <f t="shared" si="2"/>
        <v>76</v>
      </c>
      <c r="L31" s="34">
        <f t="shared" si="3"/>
        <v>76</v>
      </c>
      <c r="M31" s="34" t="str">
        <f t="shared" si="4"/>
        <v>X</v>
      </c>
      <c r="V31" s="127"/>
      <c r="W31" s="13" t="s">
        <v>68</v>
      </c>
      <c r="Y31" s="32">
        <v>27</v>
      </c>
      <c r="Z31" s="32">
        <f>'GASTOS PERSONAL DEL PROYECTO'!E36</f>
        <v>0</v>
      </c>
      <c r="AA31" s="33" t="str">
        <f t="shared" si="0"/>
        <v>0</v>
      </c>
      <c r="AB31" s="32">
        <f>'GASTOS PERSONAL DEL PROYECTO'!F36</f>
        <v>0</v>
      </c>
      <c r="AC31" s="32">
        <f>'GASTOS PERSONAL DEL PROYECTO'!G36</f>
        <v>0</v>
      </c>
      <c r="AD31" s="32">
        <f>'GASTOS PERSONAL DEL PROYECTO'!H36</f>
        <v>0</v>
      </c>
      <c r="AF31" s="33">
        <v>22</v>
      </c>
      <c r="AG31" s="32" t="str">
        <f t="shared" si="14"/>
        <v>X</v>
      </c>
      <c r="AH31" s="32">
        <f t="shared" si="6"/>
        <v>154</v>
      </c>
      <c r="AI31" s="32" t="str">
        <f t="shared" si="7"/>
        <v>X</v>
      </c>
      <c r="AJ31" s="32">
        <f>IF('GASTOS PERSONAL DEL PROYECTO'!E27="",0,'GASTOS PERSONAL DEL PROYECTO'!H27)</f>
        <v>0</v>
      </c>
      <c r="AK31" s="32" t="str">
        <f t="shared" si="8"/>
        <v>X</v>
      </c>
      <c r="AL31" s="32" t="str">
        <f t="shared" si="9"/>
        <v>X</v>
      </c>
      <c r="AM31" s="32" t="str">
        <f t="shared" si="10"/>
        <v>X</v>
      </c>
      <c r="AN31" s="32" t="str">
        <f t="shared" si="11"/>
        <v>X</v>
      </c>
      <c r="AO31" s="32" t="str">
        <f t="shared" si="12"/>
        <v>X</v>
      </c>
    </row>
    <row r="32" spans="3:41" ht="15.75" thickBot="1" x14ac:dyDescent="0.3">
      <c r="C32" s="8">
        <v>26</v>
      </c>
      <c r="D32" s="31"/>
      <c r="E32" s="36"/>
      <c r="F32" s="37"/>
      <c r="G32" s="38"/>
      <c r="H32" s="38"/>
      <c r="I32" s="38"/>
      <c r="J32" s="31"/>
      <c r="K32" s="34">
        <f t="shared" si="2"/>
        <v>76</v>
      </c>
      <c r="L32" s="34">
        <f t="shared" si="3"/>
        <v>76</v>
      </c>
      <c r="M32" s="34" t="str">
        <f t="shared" si="4"/>
        <v>X</v>
      </c>
      <c r="V32" s="128"/>
      <c r="W32" s="11" t="s">
        <v>69</v>
      </c>
      <c r="Y32" s="32">
        <v>28</v>
      </c>
      <c r="Z32" s="32">
        <f>'GASTOS PERSONAL DEL PROYECTO'!E37</f>
        <v>0</v>
      </c>
      <c r="AA32" s="33" t="str">
        <f t="shared" si="0"/>
        <v>0</v>
      </c>
      <c r="AB32" s="32">
        <f>'GASTOS PERSONAL DEL PROYECTO'!F37</f>
        <v>0</v>
      </c>
      <c r="AC32" s="32">
        <f>'GASTOS PERSONAL DEL PROYECTO'!G37</f>
        <v>0</v>
      </c>
      <c r="AD32" s="32">
        <f>'GASTOS PERSONAL DEL PROYECTO'!H37</f>
        <v>0</v>
      </c>
      <c r="AF32" s="33">
        <v>23</v>
      </c>
      <c r="AG32" s="32" t="str">
        <f t="shared" si="14"/>
        <v>X</v>
      </c>
      <c r="AH32" s="32">
        <f t="shared" si="6"/>
        <v>154</v>
      </c>
      <c r="AI32" s="32" t="str">
        <f t="shared" si="7"/>
        <v>X</v>
      </c>
      <c r="AJ32" s="32">
        <f>IF('GASTOS PERSONAL DEL PROYECTO'!E28="",0,'GASTOS PERSONAL DEL PROYECTO'!H28)</f>
        <v>0</v>
      </c>
      <c r="AK32" s="32" t="str">
        <f t="shared" si="8"/>
        <v>X</v>
      </c>
      <c r="AL32" s="32" t="str">
        <f t="shared" si="9"/>
        <v>X</v>
      </c>
      <c r="AM32" s="32" t="str">
        <f t="shared" si="10"/>
        <v>X</v>
      </c>
      <c r="AN32" s="32" t="str">
        <f t="shared" si="11"/>
        <v>X</v>
      </c>
      <c r="AO32" s="32" t="str">
        <f t="shared" si="12"/>
        <v>X</v>
      </c>
    </row>
    <row r="33" spans="3:41" x14ac:dyDescent="0.25">
      <c r="C33" s="8">
        <v>27</v>
      </c>
      <c r="D33" s="31"/>
      <c r="E33" s="36"/>
      <c r="F33" s="37"/>
      <c r="G33" s="38"/>
      <c r="H33" s="38"/>
      <c r="I33" s="38"/>
      <c r="J33" s="31"/>
      <c r="K33" s="34">
        <f t="shared" si="2"/>
        <v>76</v>
      </c>
      <c r="L33" s="34">
        <f t="shared" si="3"/>
        <v>76</v>
      </c>
      <c r="M33" s="34" t="str">
        <f t="shared" si="4"/>
        <v>X</v>
      </c>
      <c r="Y33" s="32">
        <v>29</v>
      </c>
      <c r="Z33" s="32">
        <f>'GASTOS PERSONAL DEL PROYECTO'!E38</f>
        <v>0</v>
      </c>
      <c r="AA33" s="33" t="str">
        <f t="shared" si="0"/>
        <v>0</v>
      </c>
      <c r="AB33" s="32">
        <f>'GASTOS PERSONAL DEL PROYECTO'!F38</f>
        <v>0</v>
      </c>
      <c r="AC33" s="32">
        <f>'GASTOS PERSONAL DEL PROYECTO'!G38</f>
        <v>0</v>
      </c>
      <c r="AD33" s="32">
        <f>'GASTOS PERSONAL DEL PROYECTO'!H38</f>
        <v>0</v>
      </c>
      <c r="AF33" s="33">
        <v>24</v>
      </c>
      <c r="AG33" s="32" t="str">
        <f t="shared" si="14"/>
        <v>X</v>
      </c>
      <c r="AH33" s="32">
        <f t="shared" si="6"/>
        <v>154</v>
      </c>
      <c r="AI33" s="32" t="str">
        <f t="shared" si="7"/>
        <v>X</v>
      </c>
      <c r="AJ33" s="32">
        <f>IF('GASTOS PERSONAL DEL PROYECTO'!E29="",0,'GASTOS PERSONAL DEL PROYECTO'!H29)</f>
        <v>0</v>
      </c>
      <c r="AK33" s="32" t="str">
        <f t="shared" si="8"/>
        <v>X</v>
      </c>
      <c r="AL33" s="32" t="str">
        <f t="shared" si="9"/>
        <v>X</v>
      </c>
      <c r="AM33" s="32" t="str">
        <f t="shared" si="10"/>
        <v>X</v>
      </c>
      <c r="AN33" s="32" t="str">
        <f t="shared" si="11"/>
        <v>X</v>
      </c>
      <c r="AO33" s="32" t="str">
        <f t="shared" si="12"/>
        <v>X</v>
      </c>
    </row>
    <row r="34" spans="3:41" x14ac:dyDescent="0.25">
      <c r="C34" s="8">
        <v>28</v>
      </c>
      <c r="D34" s="31"/>
      <c r="E34" s="36"/>
      <c r="F34" s="37"/>
      <c r="G34" s="38"/>
      <c r="H34" s="38"/>
      <c r="I34" s="38"/>
      <c r="J34" s="31"/>
      <c r="K34" s="34">
        <f t="shared" si="2"/>
        <v>76</v>
      </c>
      <c r="L34" s="34">
        <f t="shared" si="3"/>
        <v>76</v>
      </c>
      <c r="M34" s="34" t="str">
        <f t="shared" si="4"/>
        <v>X</v>
      </c>
      <c r="Y34" s="32">
        <v>30</v>
      </c>
      <c r="Z34" s="32">
        <f>'GASTOS PERSONAL DEL PROYECTO'!E39</f>
        <v>0</v>
      </c>
      <c r="AA34" s="33" t="str">
        <f t="shared" si="0"/>
        <v>0</v>
      </c>
      <c r="AB34" s="32">
        <f>'GASTOS PERSONAL DEL PROYECTO'!F39</f>
        <v>0</v>
      </c>
      <c r="AC34" s="32">
        <f>'GASTOS PERSONAL DEL PROYECTO'!G39</f>
        <v>0</v>
      </c>
      <c r="AD34" s="32">
        <f>'GASTOS PERSONAL DEL PROYECTO'!H39</f>
        <v>0</v>
      </c>
      <c r="AF34" s="33">
        <v>25</v>
      </c>
      <c r="AG34" s="32" t="str">
        <f t="shared" si="14"/>
        <v>X</v>
      </c>
      <c r="AH34" s="32">
        <f t="shared" si="6"/>
        <v>154</v>
      </c>
      <c r="AI34" s="32" t="str">
        <f t="shared" si="7"/>
        <v>X</v>
      </c>
      <c r="AJ34" s="32">
        <f>IF('GASTOS PERSONAL DEL PROYECTO'!E30="",0,'GASTOS PERSONAL DEL PROYECTO'!H30)</f>
        <v>0</v>
      </c>
      <c r="AK34" s="32" t="str">
        <f t="shared" si="8"/>
        <v>X</v>
      </c>
      <c r="AL34" s="32" t="str">
        <f t="shared" si="9"/>
        <v>X</v>
      </c>
      <c r="AM34" s="32" t="str">
        <f t="shared" si="10"/>
        <v>X</v>
      </c>
      <c r="AN34" s="32" t="str">
        <f t="shared" si="11"/>
        <v>X</v>
      </c>
      <c r="AO34" s="32" t="str">
        <f t="shared" si="12"/>
        <v>X</v>
      </c>
    </row>
    <row r="35" spans="3:41" x14ac:dyDescent="0.25">
      <c r="C35" s="8">
        <v>29</v>
      </c>
      <c r="D35" s="31"/>
      <c r="E35" s="36"/>
      <c r="F35" s="37"/>
      <c r="G35" s="38"/>
      <c r="H35" s="38"/>
      <c r="I35" s="38"/>
      <c r="J35" s="31"/>
      <c r="K35" s="34">
        <f t="shared" si="2"/>
        <v>76</v>
      </c>
      <c r="L35" s="34">
        <f t="shared" si="3"/>
        <v>76</v>
      </c>
      <c r="M35" s="34" t="str">
        <f t="shared" si="4"/>
        <v>X</v>
      </c>
      <c r="Y35" s="32">
        <v>31</v>
      </c>
      <c r="Z35" s="32">
        <f>'GASTOS PERSONAL DEL PROYECTO'!E40</f>
        <v>0</v>
      </c>
      <c r="AA35" s="33" t="str">
        <f t="shared" si="0"/>
        <v>0</v>
      </c>
      <c r="AB35" s="32">
        <f>'GASTOS PERSONAL DEL PROYECTO'!F40</f>
        <v>0</v>
      </c>
      <c r="AC35" s="32">
        <f>'GASTOS PERSONAL DEL PROYECTO'!G40</f>
        <v>0</v>
      </c>
      <c r="AD35" s="32">
        <f>'GASTOS PERSONAL DEL PROYECTO'!H40</f>
        <v>0</v>
      </c>
      <c r="AF35" s="33">
        <v>26</v>
      </c>
      <c r="AG35" s="32" t="str">
        <f t="shared" si="14"/>
        <v>X</v>
      </c>
      <c r="AH35" s="32">
        <f t="shared" si="6"/>
        <v>154</v>
      </c>
      <c r="AI35" s="32" t="str">
        <f t="shared" si="7"/>
        <v>X</v>
      </c>
      <c r="AJ35" s="32">
        <f>IF('GASTOS PERSONAL DEL PROYECTO'!E31="",0,'GASTOS PERSONAL DEL PROYECTO'!H31)</f>
        <v>0</v>
      </c>
      <c r="AK35" s="32" t="str">
        <f t="shared" si="8"/>
        <v>X</v>
      </c>
      <c r="AL35" s="32" t="str">
        <f t="shared" si="9"/>
        <v>X</v>
      </c>
      <c r="AM35" s="32" t="str">
        <f t="shared" si="10"/>
        <v>X</v>
      </c>
      <c r="AN35" s="32" t="str">
        <f t="shared" si="11"/>
        <v>X</v>
      </c>
      <c r="AO35" s="32" t="str">
        <f t="shared" si="12"/>
        <v>X</v>
      </c>
    </row>
    <row r="36" spans="3:41" x14ac:dyDescent="0.25">
      <c r="C36" s="8">
        <v>30</v>
      </c>
      <c r="D36" s="31"/>
      <c r="E36" s="36"/>
      <c r="F36" s="37"/>
      <c r="G36" s="38"/>
      <c r="H36" s="38"/>
      <c r="I36" s="38"/>
      <c r="J36" s="31"/>
      <c r="K36" s="34">
        <f t="shared" si="2"/>
        <v>76</v>
      </c>
      <c r="L36" s="34">
        <f t="shared" si="3"/>
        <v>76</v>
      </c>
      <c r="M36" s="34" t="str">
        <f t="shared" si="4"/>
        <v>X</v>
      </c>
      <c r="Y36" s="32">
        <v>32</v>
      </c>
      <c r="Z36" s="32">
        <f>'GASTOS PERSONAL DEL PROYECTO'!E41</f>
        <v>0</v>
      </c>
      <c r="AA36" s="33" t="str">
        <f t="shared" si="0"/>
        <v>0</v>
      </c>
      <c r="AB36" s="32">
        <f>'GASTOS PERSONAL DEL PROYECTO'!F41</f>
        <v>0</v>
      </c>
      <c r="AC36" s="32">
        <f>'GASTOS PERSONAL DEL PROYECTO'!G41</f>
        <v>0</v>
      </c>
      <c r="AD36" s="32">
        <f>'GASTOS PERSONAL DEL PROYECTO'!H41</f>
        <v>0</v>
      </c>
      <c r="AF36" s="33">
        <v>27</v>
      </c>
      <c r="AG36" s="32" t="str">
        <f t="shared" si="14"/>
        <v>X</v>
      </c>
      <c r="AH36" s="32">
        <f t="shared" si="6"/>
        <v>154</v>
      </c>
      <c r="AI36" s="32" t="str">
        <f t="shared" si="7"/>
        <v>X</v>
      </c>
      <c r="AJ36" s="32">
        <f>IF('GASTOS PERSONAL DEL PROYECTO'!E32="",0,'GASTOS PERSONAL DEL PROYECTO'!H32)</f>
        <v>0</v>
      </c>
      <c r="AK36" s="32" t="str">
        <f t="shared" si="8"/>
        <v>X</v>
      </c>
      <c r="AL36" s="32" t="str">
        <f t="shared" si="9"/>
        <v>X</v>
      </c>
      <c r="AM36" s="32" t="str">
        <f t="shared" si="10"/>
        <v>X</v>
      </c>
      <c r="AN36" s="32" t="str">
        <f t="shared" si="11"/>
        <v>X</v>
      </c>
      <c r="AO36" s="32" t="str">
        <f t="shared" si="12"/>
        <v>X</v>
      </c>
    </row>
    <row r="37" spans="3:41" x14ac:dyDescent="0.25">
      <c r="C37" s="8">
        <v>31</v>
      </c>
      <c r="D37" s="31"/>
      <c r="E37" s="36"/>
      <c r="F37" s="37"/>
      <c r="G37" s="38"/>
      <c r="H37" s="38"/>
      <c r="I37" s="38"/>
      <c r="J37" s="31"/>
      <c r="K37" s="34">
        <f t="shared" si="2"/>
        <v>76</v>
      </c>
      <c r="L37" s="34">
        <f t="shared" si="3"/>
        <v>76</v>
      </c>
      <c r="M37" s="34" t="str">
        <f t="shared" si="4"/>
        <v>X</v>
      </c>
      <c r="Y37" s="32">
        <v>33</v>
      </c>
      <c r="Z37" s="32">
        <f>'GASTOS PERSONAL DEL PROYECTO'!E42</f>
        <v>0</v>
      </c>
      <c r="AA37" s="33" t="str">
        <f t="shared" si="0"/>
        <v>0</v>
      </c>
      <c r="AB37" s="32">
        <f>'GASTOS PERSONAL DEL PROYECTO'!F42</f>
        <v>0</v>
      </c>
      <c r="AC37" s="32">
        <f>'GASTOS PERSONAL DEL PROYECTO'!G42</f>
        <v>0</v>
      </c>
      <c r="AD37" s="32">
        <f>'GASTOS PERSONAL DEL PROYECTO'!H42</f>
        <v>0</v>
      </c>
      <c r="AF37" s="33">
        <v>28</v>
      </c>
      <c r="AG37" s="32" t="str">
        <f t="shared" si="14"/>
        <v>X</v>
      </c>
      <c r="AH37" s="32">
        <f t="shared" si="6"/>
        <v>154</v>
      </c>
      <c r="AI37" s="32" t="str">
        <f t="shared" si="7"/>
        <v>X</v>
      </c>
      <c r="AJ37" s="32">
        <f>IF('GASTOS PERSONAL DEL PROYECTO'!E33="",0,'GASTOS PERSONAL DEL PROYECTO'!H33)</f>
        <v>0</v>
      </c>
      <c r="AK37" s="32" t="str">
        <f t="shared" si="8"/>
        <v>X</v>
      </c>
      <c r="AL37" s="32" t="str">
        <f t="shared" si="9"/>
        <v>X</v>
      </c>
      <c r="AM37" s="32" t="str">
        <f t="shared" si="10"/>
        <v>X</v>
      </c>
      <c r="AN37" s="32" t="str">
        <f t="shared" si="11"/>
        <v>X</v>
      </c>
      <c r="AO37" s="32" t="str">
        <f t="shared" si="12"/>
        <v>X</v>
      </c>
    </row>
    <row r="38" spans="3:41" x14ac:dyDescent="0.25">
      <c r="C38" s="8">
        <v>32</v>
      </c>
      <c r="D38" s="31"/>
      <c r="E38" s="36"/>
      <c r="F38" s="37"/>
      <c r="G38" s="38"/>
      <c r="H38" s="38"/>
      <c r="I38" s="38"/>
      <c r="J38" s="31"/>
      <c r="K38" s="34">
        <f t="shared" si="2"/>
        <v>76</v>
      </c>
      <c r="L38" s="34">
        <f t="shared" si="3"/>
        <v>76</v>
      </c>
      <c r="M38" s="34" t="str">
        <f t="shared" si="4"/>
        <v>X</v>
      </c>
      <c r="Y38" s="32">
        <v>34</v>
      </c>
      <c r="Z38" s="32">
        <f>'GASTOS PERSONAL DEL PROYECTO'!E43</f>
        <v>0</v>
      </c>
      <c r="AA38" s="33" t="str">
        <f t="shared" si="0"/>
        <v>0</v>
      </c>
      <c r="AB38" s="32">
        <f>'GASTOS PERSONAL DEL PROYECTO'!F43</f>
        <v>0</v>
      </c>
      <c r="AC38" s="32">
        <f>'GASTOS PERSONAL DEL PROYECTO'!G43</f>
        <v>0</v>
      </c>
      <c r="AD38" s="32">
        <f>'GASTOS PERSONAL DEL PROYECTO'!H43</f>
        <v>0</v>
      </c>
      <c r="AF38" s="33">
        <v>29</v>
      </c>
      <c r="AG38" s="32" t="str">
        <f t="shared" si="14"/>
        <v>X</v>
      </c>
      <c r="AH38" s="32">
        <f t="shared" si="6"/>
        <v>154</v>
      </c>
      <c r="AI38" s="32" t="str">
        <f t="shared" si="7"/>
        <v>X</v>
      </c>
      <c r="AJ38" s="32">
        <f>IF('GASTOS PERSONAL DEL PROYECTO'!E34="",0,'GASTOS PERSONAL DEL PROYECTO'!H34)</f>
        <v>0</v>
      </c>
      <c r="AK38" s="32" t="str">
        <f t="shared" si="8"/>
        <v>X</v>
      </c>
      <c r="AL38" s="32" t="str">
        <f t="shared" si="9"/>
        <v>X</v>
      </c>
      <c r="AM38" s="32" t="str">
        <f t="shared" si="10"/>
        <v>X</v>
      </c>
      <c r="AN38" s="32" t="str">
        <f t="shared" si="11"/>
        <v>X</v>
      </c>
      <c r="AO38" s="32" t="str">
        <f t="shared" si="12"/>
        <v>X</v>
      </c>
    </row>
    <row r="39" spans="3:41" x14ac:dyDescent="0.25">
      <c r="C39" s="8">
        <v>33</v>
      </c>
      <c r="D39" s="31"/>
      <c r="E39" s="36"/>
      <c r="F39" s="37"/>
      <c r="G39" s="38"/>
      <c r="H39" s="38"/>
      <c r="I39" s="38"/>
      <c r="J39" s="31"/>
      <c r="K39" s="34">
        <f t="shared" si="2"/>
        <v>76</v>
      </c>
      <c r="L39" s="34">
        <f t="shared" si="3"/>
        <v>76</v>
      </c>
      <c r="M39" s="34" t="str">
        <f t="shared" si="4"/>
        <v>X</v>
      </c>
      <c r="Y39" s="32">
        <v>35</v>
      </c>
      <c r="Z39" s="32">
        <f>'GASTOS PERSONAL DEL PROYECTO'!E44</f>
        <v>0</v>
      </c>
      <c r="AA39" s="33" t="str">
        <f t="shared" si="0"/>
        <v>0</v>
      </c>
      <c r="AB39" s="32">
        <f>'GASTOS PERSONAL DEL PROYECTO'!F44</f>
        <v>0</v>
      </c>
      <c r="AC39" s="32">
        <f>'GASTOS PERSONAL DEL PROYECTO'!G44</f>
        <v>0</v>
      </c>
      <c r="AD39" s="32">
        <f>'GASTOS PERSONAL DEL PROYECTO'!H44</f>
        <v>0</v>
      </c>
      <c r="AF39" s="33">
        <v>30</v>
      </c>
      <c r="AG39" s="32" t="str">
        <f t="shared" si="14"/>
        <v>X</v>
      </c>
      <c r="AH39" s="32">
        <f t="shared" si="6"/>
        <v>154</v>
      </c>
      <c r="AI39" s="32" t="str">
        <f t="shared" si="7"/>
        <v>X</v>
      </c>
      <c r="AJ39" s="32">
        <f>IF('GASTOS PERSONAL DEL PROYECTO'!E35="",0,'GASTOS PERSONAL DEL PROYECTO'!H35)</f>
        <v>0</v>
      </c>
      <c r="AK39" s="32" t="str">
        <f t="shared" si="8"/>
        <v>X</v>
      </c>
      <c r="AL39" s="32" t="str">
        <f t="shared" si="9"/>
        <v>X</v>
      </c>
      <c r="AM39" s="32" t="str">
        <f t="shared" si="10"/>
        <v>X</v>
      </c>
      <c r="AN39" s="32" t="str">
        <f t="shared" si="11"/>
        <v>X</v>
      </c>
      <c r="AO39" s="32" t="str">
        <f t="shared" si="12"/>
        <v>X</v>
      </c>
    </row>
    <row r="40" spans="3:41" x14ac:dyDescent="0.25">
      <c r="C40" s="8">
        <v>34</v>
      </c>
      <c r="D40" s="31"/>
      <c r="E40" s="36"/>
      <c r="F40" s="37"/>
      <c r="G40" s="38"/>
      <c r="H40" s="38"/>
      <c r="I40" s="38"/>
      <c r="J40" s="31"/>
      <c r="K40" s="34">
        <f t="shared" si="2"/>
        <v>76</v>
      </c>
      <c r="L40" s="34">
        <f t="shared" si="3"/>
        <v>76</v>
      </c>
      <c r="M40" s="34" t="str">
        <f t="shared" si="4"/>
        <v>X</v>
      </c>
      <c r="Y40" s="32">
        <v>36</v>
      </c>
      <c r="Z40" s="32">
        <f>'GASTOS PERSONAL DEL PROYECTO'!E45</f>
        <v>0</v>
      </c>
      <c r="AA40" s="33" t="str">
        <f t="shared" si="0"/>
        <v>0</v>
      </c>
      <c r="AB40" s="32">
        <f>'GASTOS PERSONAL DEL PROYECTO'!F45</f>
        <v>0</v>
      </c>
      <c r="AC40" s="32">
        <f>'GASTOS PERSONAL DEL PROYECTO'!G45</f>
        <v>0</v>
      </c>
      <c r="AD40" s="32">
        <f>'GASTOS PERSONAL DEL PROYECTO'!H45</f>
        <v>0</v>
      </c>
      <c r="AF40" s="33">
        <v>31</v>
      </c>
      <c r="AG40" s="32" t="str">
        <f t="shared" si="14"/>
        <v>X</v>
      </c>
      <c r="AH40" s="32">
        <f t="shared" si="6"/>
        <v>154</v>
      </c>
      <c r="AI40" s="32" t="str">
        <f t="shared" si="7"/>
        <v>X</v>
      </c>
      <c r="AJ40" s="32">
        <f>IF('GASTOS PERSONAL DEL PROYECTO'!E36="",0,'GASTOS PERSONAL DEL PROYECTO'!H36)</f>
        <v>0</v>
      </c>
      <c r="AK40" s="32" t="str">
        <f t="shared" si="8"/>
        <v>X</v>
      </c>
      <c r="AL40" s="32" t="str">
        <f t="shared" si="9"/>
        <v>X</v>
      </c>
      <c r="AM40" s="32" t="str">
        <f t="shared" si="10"/>
        <v>X</v>
      </c>
      <c r="AN40" s="32" t="str">
        <f t="shared" si="11"/>
        <v>X</v>
      </c>
      <c r="AO40" s="32" t="str">
        <f t="shared" si="12"/>
        <v>X</v>
      </c>
    </row>
    <row r="41" spans="3:41" x14ac:dyDescent="0.25">
      <c r="C41" s="8">
        <v>35</v>
      </c>
      <c r="D41" s="31"/>
      <c r="E41" s="36"/>
      <c r="F41" s="37"/>
      <c r="G41" s="38"/>
      <c r="H41" s="38"/>
      <c r="I41" s="38"/>
      <c r="J41" s="31"/>
      <c r="K41" s="34">
        <f t="shared" si="2"/>
        <v>76</v>
      </c>
      <c r="L41" s="34">
        <f t="shared" si="3"/>
        <v>76</v>
      </c>
      <c r="M41" s="34" t="str">
        <f t="shared" si="4"/>
        <v>X</v>
      </c>
      <c r="Y41" s="32">
        <v>37</v>
      </c>
      <c r="Z41" s="32">
        <f>'GASTOS PERSONAL DEL PROYECTO'!E46</f>
        <v>0</v>
      </c>
      <c r="AA41" s="33" t="str">
        <f t="shared" si="0"/>
        <v>0</v>
      </c>
      <c r="AB41" s="32">
        <f>'GASTOS PERSONAL DEL PROYECTO'!F46</f>
        <v>0</v>
      </c>
      <c r="AC41" s="32">
        <f>'GASTOS PERSONAL DEL PROYECTO'!G46</f>
        <v>0</v>
      </c>
      <c r="AD41" s="32">
        <f>'GASTOS PERSONAL DEL PROYECTO'!H46</f>
        <v>0</v>
      </c>
      <c r="AF41" s="33">
        <v>32</v>
      </c>
      <c r="AG41" s="32" t="str">
        <f t="shared" si="14"/>
        <v>X</v>
      </c>
      <c r="AH41" s="32">
        <f t="shared" si="6"/>
        <v>154</v>
      </c>
      <c r="AI41" s="32" t="str">
        <f t="shared" si="7"/>
        <v>X</v>
      </c>
      <c r="AJ41" s="32">
        <f>IF('GASTOS PERSONAL DEL PROYECTO'!E37="",0,'GASTOS PERSONAL DEL PROYECTO'!H37)</f>
        <v>0</v>
      </c>
      <c r="AK41" s="32" t="str">
        <f t="shared" si="8"/>
        <v>X</v>
      </c>
      <c r="AL41" s="32" t="str">
        <f t="shared" si="9"/>
        <v>X</v>
      </c>
      <c r="AM41" s="32" t="str">
        <f t="shared" si="10"/>
        <v>X</v>
      </c>
      <c r="AN41" s="32" t="str">
        <f t="shared" si="11"/>
        <v>X</v>
      </c>
      <c r="AO41" s="32" t="str">
        <f t="shared" si="12"/>
        <v>X</v>
      </c>
    </row>
    <row r="42" spans="3:41" x14ac:dyDescent="0.25">
      <c r="C42" s="8">
        <v>36</v>
      </c>
      <c r="D42" s="31"/>
      <c r="E42" s="36"/>
      <c r="F42" s="37"/>
      <c r="G42" s="38"/>
      <c r="H42" s="38"/>
      <c r="I42" s="38"/>
      <c r="J42" s="31"/>
      <c r="K42" s="34">
        <f t="shared" si="2"/>
        <v>76</v>
      </c>
      <c r="L42" s="34">
        <f t="shared" si="3"/>
        <v>76</v>
      </c>
      <c r="M42" s="34" t="str">
        <f t="shared" si="4"/>
        <v>X</v>
      </c>
      <c r="Y42" s="32">
        <v>38</v>
      </c>
      <c r="Z42" s="32">
        <f>'GASTOS PERSONAL DEL PROYECTO'!E47</f>
        <v>0</v>
      </c>
      <c r="AA42" s="33" t="str">
        <f t="shared" si="0"/>
        <v>0</v>
      </c>
      <c r="AB42" s="32">
        <f>'GASTOS PERSONAL DEL PROYECTO'!F47</f>
        <v>0</v>
      </c>
      <c r="AC42" s="32">
        <f>'GASTOS PERSONAL DEL PROYECTO'!G47</f>
        <v>0</v>
      </c>
      <c r="AD42" s="32">
        <f>'GASTOS PERSONAL DEL PROYECTO'!H47</f>
        <v>0</v>
      </c>
      <c r="AF42" s="33">
        <v>33</v>
      </c>
      <c r="AG42" s="32" t="str">
        <f t="shared" si="14"/>
        <v>X</v>
      </c>
      <c r="AH42" s="32">
        <f t="shared" ref="AH42:AH73" si="15">COUNTIF($AG$10:$AG$163,"&lt;="&amp;AG42)</f>
        <v>154</v>
      </c>
      <c r="AI42" s="32" t="str">
        <f t="shared" ref="AI42:AI73" si="16">AG42</f>
        <v>X</v>
      </c>
      <c r="AJ42" s="32">
        <f>IF('GASTOS PERSONAL DEL PROYECTO'!E38="",0,'GASTOS PERSONAL DEL PROYECTO'!H38)</f>
        <v>0</v>
      </c>
      <c r="AK42" s="32" t="str">
        <f t="shared" si="8"/>
        <v>X</v>
      </c>
      <c r="AL42" s="32" t="str">
        <f t="shared" si="9"/>
        <v>X</v>
      </c>
      <c r="AM42" s="32" t="str">
        <f t="shared" si="10"/>
        <v>X</v>
      </c>
      <c r="AN42" s="32" t="str">
        <f t="shared" si="11"/>
        <v>X</v>
      </c>
      <c r="AO42" s="32" t="str">
        <f t="shared" si="12"/>
        <v>X</v>
      </c>
    </row>
    <row r="43" spans="3:41" x14ac:dyDescent="0.25">
      <c r="C43" s="8">
        <v>37</v>
      </c>
      <c r="D43" s="31"/>
      <c r="E43" s="36"/>
      <c r="F43" s="37"/>
      <c r="G43" s="38"/>
      <c r="H43" s="38"/>
      <c r="I43" s="38"/>
      <c r="J43" s="31"/>
      <c r="K43" s="34">
        <f t="shared" si="2"/>
        <v>76</v>
      </c>
      <c r="L43" s="34">
        <f t="shared" si="3"/>
        <v>76</v>
      </c>
      <c r="M43" s="34" t="str">
        <f t="shared" si="4"/>
        <v>X</v>
      </c>
      <c r="Y43" s="32">
        <v>39</v>
      </c>
      <c r="Z43" s="32">
        <f>'GASTOS PERSONAL DEL PROYECTO'!E48</f>
        <v>0</v>
      </c>
      <c r="AA43" s="33" t="str">
        <f t="shared" si="0"/>
        <v>0</v>
      </c>
      <c r="AB43" s="32">
        <f>'GASTOS PERSONAL DEL PROYECTO'!F48</f>
        <v>0</v>
      </c>
      <c r="AC43" s="32">
        <f>'GASTOS PERSONAL DEL PROYECTO'!G48</f>
        <v>0</v>
      </c>
      <c r="AD43" s="32">
        <f>'GASTOS PERSONAL DEL PROYECTO'!H48</f>
        <v>0</v>
      </c>
      <c r="AF43" s="33">
        <v>34</v>
      </c>
      <c r="AG43" s="32" t="str">
        <f t="shared" si="14"/>
        <v>X</v>
      </c>
      <c r="AH43" s="32">
        <f t="shared" si="15"/>
        <v>154</v>
      </c>
      <c r="AI43" s="32" t="str">
        <f t="shared" si="16"/>
        <v>X</v>
      </c>
      <c r="AJ43" s="32">
        <f>IF('GASTOS PERSONAL DEL PROYECTO'!E39="",0,'GASTOS PERSONAL DEL PROYECTO'!H39)</f>
        <v>0</v>
      </c>
      <c r="AK43" s="32" t="str">
        <f t="shared" si="8"/>
        <v>X</v>
      </c>
      <c r="AL43" s="32" t="str">
        <f t="shared" si="9"/>
        <v>X</v>
      </c>
      <c r="AM43" s="32" t="str">
        <f t="shared" si="10"/>
        <v>X</v>
      </c>
      <c r="AN43" s="32" t="str">
        <f t="shared" si="11"/>
        <v>X</v>
      </c>
      <c r="AO43" s="32" t="str">
        <f t="shared" si="12"/>
        <v>X</v>
      </c>
    </row>
    <row r="44" spans="3:41" x14ac:dyDescent="0.25">
      <c r="C44" s="8">
        <v>38</v>
      </c>
      <c r="D44" s="31"/>
      <c r="E44" s="36"/>
      <c r="F44" s="37"/>
      <c r="G44" s="38"/>
      <c r="H44" s="38"/>
      <c r="I44" s="38"/>
      <c r="J44" s="31"/>
      <c r="K44" s="34">
        <f t="shared" si="2"/>
        <v>76</v>
      </c>
      <c r="L44" s="34">
        <f t="shared" si="3"/>
        <v>76</v>
      </c>
      <c r="M44" s="34" t="str">
        <f t="shared" si="4"/>
        <v>X</v>
      </c>
      <c r="Y44" s="32">
        <v>40</v>
      </c>
      <c r="Z44" s="32">
        <f>'GASTOS PERSONAL DEL PROYECTO'!E49</f>
        <v>0</v>
      </c>
      <c r="AA44" s="33" t="str">
        <f t="shared" si="0"/>
        <v>0</v>
      </c>
      <c r="AB44" s="32">
        <f>'GASTOS PERSONAL DEL PROYECTO'!F49</f>
        <v>0</v>
      </c>
      <c r="AC44" s="32">
        <f>'GASTOS PERSONAL DEL PROYECTO'!G49</f>
        <v>0</v>
      </c>
      <c r="AD44" s="32">
        <f>'GASTOS PERSONAL DEL PROYECTO'!H49</f>
        <v>0</v>
      </c>
      <c r="AF44" s="33">
        <v>35</v>
      </c>
      <c r="AG44" s="32" t="str">
        <f t="shared" si="14"/>
        <v>X</v>
      </c>
      <c r="AH44" s="32">
        <f t="shared" si="15"/>
        <v>154</v>
      </c>
      <c r="AI44" s="32" t="str">
        <f t="shared" si="16"/>
        <v>X</v>
      </c>
      <c r="AJ44" s="32">
        <f>IF('GASTOS PERSONAL DEL PROYECTO'!E40="",0,'GASTOS PERSONAL DEL PROYECTO'!H40)</f>
        <v>0</v>
      </c>
      <c r="AK44" s="32" t="str">
        <f t="shared" si="8"/>
        <v>X</v>
      </c>
      <c r="AL44" s="32" t="str">
        <f t="shared" si="9"/>
        <v>X</v>
      </c>
      <c r="AM44" s="32" t="str">
        <f t="shared" si="10"/>
        <v>X</v>
      </c>
      <c r="AN44" s="32" t="str">
        <f t="shared" si="11"/>
        <v>X</v>
      </c>
      <c r="AO44" s="32" t="str">
        <f t="shared" si="12"/>
        <v>X</v>
      </c>
    </row>
    <row r="45" spans="3:41" x14ac:dyDescent="0.25">
      <c r="C45" s="8">
        <v>39</v>
      </c>
      <c r="D45" s="31"/>
      <c r="E45" s="36"/>
      <c r="F45" s="37"/>
      <c r="G45" s="38"/>
      <c r="H45" s="38"/>
      <c r="I45" s="38"/>
      <c r="J45" s="31"/>
      <c r="K45" s="34">
        <f t="shared" si="2"/>
        <v>76</v>
      </c>
      <c r="L45" s="34">
        <f t="shared" si="3"/>
        <v>76</v>
      </c>
      <c r="M45" s="34" t="str">
        <f t="shared" si="4"/>
        <v>X</v>
      </c>
      <c r="Y45" s="32">
        <v>41</v>
      </c>
      <c r="Z45" s="32">
        <f>'GASTOS PERSONAL DEL PROYECTO'!E50</f>
        <v>0</v>
      </c>
      <c r="AA45" s="33" t="str">
        <f t="shared" si="0"/>
        <v>0</v>
      </c>
      <c r="AB45" s="32">
        <f>'GASTOS PERSONAL DEL PROYECTO'!F50</f>
        <v>0</v>
      </c>
      <c r="AC45" s="32">
        <f>'GASTOS PERSONAL DEL PROYECTO'!G50</f>
        <v>0</v>
      </c>
      <c r="AD45" s="32">
        <f>'GASTOS PERSONAL DEL PROYECTO'!H50</f>
        <v>0</v>
      </c>
      <c r="AF45" s="33">
        <v>36</v>
      </c>
      <c r="AG45" s="32" t="str">
        <f t="shared" si="14"/>
        <v>X</v>
      </c>
      <c r="AH45" s="32">
        <f t="shared" si="15"/>
        <v>154</v>
      </c>
      <c r="AI45" s="32" t="str">
        <f t="shared" si="16"/>
        <v>X</v>
      </c>
      <c r="AJ45" s="32">
        <f>IF('GASTOS PERSONAL DEL PROYECTO'!E41="",0,'GASTOS PERSONAL DEL PROYECTO'!H41)</f>
        <v>0</v>
      </c>
      <c r="AK45" s="32" t="str">
        <f t="shared" si="8"/>
        <v>X</v>
      </c>
      <c r="AL45" s="32" t="str">
        <f t="shared" si="9"/>
        <v>X</v>
      </c>
      <c r="AM45" s="32" t="str">
        <f t="shared" si="10"/>
        <v>X</v>
      </c>
      <c r="AN45" s="32" t="str">
        <f t="shared" si="11"/>
        <v>X</v>
      </c>
      <c r="AO45" s="32" t="str">
        <f t="shared" si="12"/>
        <v>X</v>
      </c>
    </row>
    <row r="46" spans="3:41" x14ac:dyDescent="0.25">
      <c r="C46" s="8">
        <v>40</v>
      </c>
      <c r="D46" s="31"/>
      <c r="E46" s="36"/>
      <c r="F46" s="37"/>
      <c r="G46" s="38"/>
      <c r="H46" s="38"/>
      <c r="I46" s="38"/>
      <c r="J46" s="31"/>
      <c r="K46" s="34">
        <f t="shared" si="2"/>
        <v>76</v>
      </c>
      <c r="L46" s="34">
        <f t="shared" si="3"/>
        <v>76</v>
      </c>
      <c r="M46" s="34" t="str">
        <f t="shared" si="4"/>
        <v>X</v>
      </c>
      <c r="Y46" s="32">
        <v>42</v>
      </c>
      <c r="Z46" s="32">
        <f>'GASTOS PERSONAL DEL PROYECTO'!E51</f>
        <v>0</v>
      </c>
      <c r="AA46" s="33" t="str">
        <f t="shared" si="0"/>
        <v>0</v>
      </c>
      <c r="AB46" s="32">
        <f>'GASTOS PERSONAL DEL PROYECTO'!F51</f>
        <v>0</v>
      </c>
      <c r="AC46" s="32">
        <f>'GASTOS PERSONAL DEL PROYECTO'!G51</f>
        <v>0</v>
      </c>
      <c r="AD46" s="32">
        <f>'GASTOS PERSONAL DEL PROYECTO'!H51</f>
        <v>0</v>
      </c>
      <c r="AF46" s="33">
        <v>37</v>
      </c>
      <c r="AG46" s="32" t="str">
        <f t="shared" si="14"/>
        <v>X</v>
      </c>
      <c r="AH46" s="32">
        <f t="shared" si="15"/>
        <v>154</v>
      </c>
      <c r="AI46" s="32" t="str">
        <f t="shared" si="16"/>
        <v>X</v>
      </c>
      <c r="AJ46" s="32">
        <f>IF('GASTOS PERSONAL DEL PROYECTO'!E42="",0,'GASTOS PERSONAL DEL PROYECTO'!H42)</f>
        <v>0</v>
      </c>
      <c r="AK46" s="32" t="str">
        <f t="shared" si="8"/>
        <v>X</v>
      </c>
      <c r="AL46" s="32" t="str">
        <f t="shared" si="9"/>
        <v>X</v>
      </c>
      <c r="AM46" s="32" t="str">
        <f t="shared" si="10"/>
        <v>X</v>
      </c>
      <c r="AN46" s="32" t="str">
        <f t="shared" si="11"/>
        <v>X</v>
      </c>
      <c r="AO46" s="32" t="str">
        <f t="shared" si="12"/>
        <v>X</v>
      </c>
    </row>
    <row r="47" spans="3:41" x14ac:dyDescent="0.25">
      <c r="C47" s="8">
        <v>41</v>
      </c>
      <c r="D47" s="31"/>
      <c r="E47" s="36"/>
      <c r="F47" s="37"/>
      <c r="G47" s="38"/>
      <c r="H47" s="38"/>
      <c r="I47" s="38"/>
      <c r="J47" s="31"/>
      <c r="K47" s="34">
        <f t="shared" si="2"/>
        <v>76</v>
      </c>
      <c r="L47" s="34">
        <f t="shared" si="3"/>
        <v>76</v>
      </c>
      <c r="M47" s="34" t="str">
        <f t="shared" si="4"/>
        <v>X</v>
      </c>
      <c r="Y47" s="32">
        <v>43</v>
      </c>
      <c r="Z47" s="32">
        <f>'GASTOS PERSONAL DEL PROYECTO'!E52</f>
        <v>0</v>
      </c>
      <c r="AA47" s="33" t="str">
        <f t="shared" si="0"/>
        <v>0</v>
      </c>
      <c r="AB47" s="32">
        <f>'GASTOS PERSONAL DEL PROYECTO'!F52</f>
        <v>0</v>
      </c>
      <c r="AC47" s="32">
        <f>'GASTOS PERSONAL DEL PROYECTO'!G52</f>
        <v>0</v>
      </c>
      <c r="AD47" s="32">
        <f>'GASTOS PERSONAL DEL PROYECTO'!H52</f>
        <v>0</v>
      </c>
      <c r="AF47" s="33">
        <v>38</v>
      </c>
      <c r="AG47" s="32" t="str">
        <f t="shared" si="14"/>
        <v>X</v>
      </c>
      <c r="AH47" s="32">
        <f t="shared" si="15"/>
        <v>154</v>
      </c>
      <c r="AI47" s="32" t="str">
        <f t="shared" si="16"/>
        <v>X</v>
      </c>
      <c r="AJ47" s="32">
        <f>IF('GASTOS PERSONAL DEL PROYECTO'!E43="",0,'GASTOS PERSONAL DEL PROYECTO'!H43)</f>
        <v>0</v>
      </c>
      <c r="AK47" s="32" t="str">
        <f t="shared" si="8"/>
        <v>X</v>
      </c>
      <c r="AL47" s="32" t="str">
        <f t="shared" si="9"/>
        <v>X</v>
      </c>
      <c r="AM47" s="32" t="str">
        <f t="shared" si="10"/>
        <v>X</v>
      </c>
      <c r="AN47" s="32" t="str">
        <f t="shared" si="11"/>
        <v>X</v>
      </c>
      <c r="AO47" s="32" t="str">
        <f t="shared" si="12"/>
        <v>X</v>
      </c>
    </row>
    <row r="48" spans="3:41" x14ac:dyDescent="0.25">
      <c r="C48" s="8">
        <v>42</v>
      </c>
      <c r="D48" s="31"/>
      <c r="E48" s="36"/>
      <c r="F48" s="37"/>
      <c r="G48" s="38"/>
      <c r="H48" s="38"/>
      <c r="I48" s="38"/>
      <c r="J48" s="31"/>
      <c r="K48" s="34">
        <f t="shared" si="2"/>
        <v>76</v>
      </c>
      <c r="L48" s="34">
        <f t="shared" si="3"/>
        <v>76</v>
      </c>
      <c r="M48" s="34" t="str">
        <f t="shared" si="4"/>
        <v>X</v>
      </c>
      <c r="Y48" s="32">
        <v>44</v>
      </c>
      <c r="Z48" s="32">
        <f>'GASTOS PERSONAL DEL PROYECTO'!E53</f>
        <v>0</v>
      </c>
      <c r="AA48" s="33" t="str">
        <f t="shared" si="0"/>
        <v>0</v>
      </c>
      <c r="AB48" s="32">
        <f>'GASTOS PERSONAL DEL PROYECTO'!F53</f>
        <v>0</v>
      </c>
      <c r="AC48" s="32">
        <f>'GASTOS PERSONAL DEL PROYECTO'!G53</f>
        <v>0</v>
      </c>
      <c r="AD48" s="32">
        <f>'GASTOS PERSONAL DEL PROYECTO'!H53</f>
        <v>0</v>
      </c>
      <c r="AF48" s="33">
        <v>39</v>
      </c>
      <c r="AG48" s="32" t="str">
        <f t="shared" si="14"/>
        <v>X</v>
      </c>
      <c r="AH48" s="32">
        <f t="shared" si="15"/>
        <v>154</v>
      </c>
      <c r="AI48" s="32" t="str">
        <f t="shared" si="16"/>
        <v>X</v>
      </c>
      <c r="AJ48" s="32">
        <f>IF('GASTOS PERSONAL DEL PROYECTO'!E44="",0,'GASTOS PERSONAL DEL PROYECTO'!H44)</f>
        <v>0</v>
      </c>
      <c r="AK48" s="32" t="str">
        <f t="shared" si="8"/>
        <v>X</v>
      </c>
      <c r="AL48" s="32" t="str">
        <f t="shared" si="9"/>
        <v>X</v>
      </c>
      <c r="AM48" s="32" t="str">
        <f t="shared" si="10"/>
        <v>X</v>
      </c>
      <c r="AN48" s="32" t="str">
        <f t="shared" si="11"/>
        <v>X</v>
      </c>
      <c r="AO48" s="32" t="str">
        <f t="shared" si="12"/>
        <v>X</v>
      </c>
    </row>
    <row r="49" spans="3:41" x14ac:dyDescent="0.25">
      <c r="C49" s="8">
        <v>43</v>
      </c>
      <c r="D49" s="31"/>
      <c r="E49" s="36"/>
      <c r="F49" s="37"/>
      <c r="G49" s="38"/>
      <c r="H49" s="38"/>
      <c r="I49" s="38"/>
      <c r="J49" s="31"/>
      <c r="K49" s="34">
        <f t="shared" si="2"/>
        <v>76</v>
      </c>
      <c r="L49" s="34">
        <f t="shared" si="3"/>
        <v>76</v>
      </c>
      <c r="M49" s="34" t="str">
        <f t="shared" si="4"/>
        <v>X</v>
      </c>
      <c r="Y49" s="32">
        <v>45</v>
      </c>
      <c r="Z49" s="32">
        <f>'GASTOS PERSONAL DEL PROYECTO'!E54</f>
        <v>0</v>
      </c>
      <c r="AA49" s="33" t="str">
        <f t="shared" si="0"/>
        <v>0</v>
      </c>
      <c r="AB49" s="32">
        <f>'GASTOS PERSONAL DEL PROYECTO'!F54</f>
        <v>0</v>
      </c>
      <c r="AC49" s="32">
        <f>'GASTOS PERSONAL DEL PROYECTO'!G54</f>
        <v>0</v>
      </c>
      <c r="AD49" s="32">
        <f>'GASTOS PERSONAL DEL PROYECTO'!H54</f>
        <v>0</v>
      </c>
      <c r="AF49" s="33">
        <v>40</v>
      </c>
      <c r="AG49" s="32" t="str">
        <f t="shared" si="14"/>
        <v>X</v>
      </c>
      <c r="AH49" s="32">
        <f t="shared" si="15"/>
        <v>154</v>
      </c>
      <c r="AI49" s="32" t="str">
        <f t="shared" si="16"/>
        <v>X</v>
      </c>
      <c r="AJ49" s="32">
        <f>IF('GASTOS PERSONAL DEL PROYECTO'!E45="",0,'GASTOS PERSONAL DEL PROYECTO'!H45)</f>
        <v>0</v>
      </c>
      <c r="AK49" s="32" t="str">
        <f t="shared" si="8"/>
        <v>X</v>
      </c>
      <c r="AL49" s="32" t="str">
        <f t="shared" si="9"/>
        <v>X</v>
      </c>
      <c r="AM49" s="32" t="str">
        <f t="shared" si="10"/>
        <v>X</v>
      </c>
      <c r="AN49" s="32" t="str">
        <f t="shared" si="11"/>
        <v>X</v>
      </c>
      <c r="AO49" s="32" t="str">
        <f t="shared" si="12"/>
        <v>X</v>
      </c>
    </row>
    <row r="50" spans="3:41" x14ac:dyDescent="0.25">
      <c r="C50" s="8">
        <v>44</v>
      </c>
      <c r="D50" s="31"/>
      <c r="E50" s="36"/>
      <c r="F50" s="37"/>
      <c r="G50" s="38"/>
      <c r="H50" s="38"/>
      <c r="I50" s="38"/>
      <c r="J50" s="31"/>
      <c r="K50" s="34">
        <f t="shared" si="2"/>
        <v>76</v>
      </c>
      <c r="L50" s="34">
        <f t="shared" si="3"/>
        <v>76</v>
      </c>
      <c r="M50" s="34" t="str">
        <f t="shared" si="4"/>
        <v>X</v>
      </c>
      <c r="Y50" s="32">
        <v>46</v>
      </c>
      <c r="Z50" s="32">
        <f>'GASTOS PERSONAL DEL PROYECTO'!E55</f>
        <v>0</v>
      </c>
      <c r="AA50" s="33" t="str">
        <f t="shared" si="0"/>
        <v>0</v>
      </c>
      <c r="AB50" s="32">
        <f>'GASTOS PERSONAL DEL PROYECTO'!F55</f>
        <v>0</v>
      </c>
      <c r="AC50" s="32">
        <f>'GASTOS PERSONAL DEL PROYECTO'!G55</f>
        <v>0</v>
      </c>
      <c r="AD50" s="32">
        <f>'GASTOS PERSONAL DEL PROYECTO'!H55</f>
        <v>0</v>
      </c>
      <c r="AF50" s="33">
        <v>41</v>
      </c>
      <c r="AG50" s="32" t="str">
        <f t="shared" si="14"/>
        <v>X</v>
      </c>
      <c r="AH50" s="32">
        <f t="shared" si="15"/>
        <v>154</v>
      </c>
      <c r="AI50" s="32" t="str">
        <f t="shared" si="16"/>
        <v>X</v>
      </c>
      <c r="AJ50" s="32">
        <f>IF('GASTOS PERSONAL DEL PROYECTO'!E46="",0,'GASTOS PERSONAL DEL PROYECTO'!H46)</f>
        <v>0</v>
      </c>
      <c r="AK50" s="32" t="str">
        <f t="shared" si="8"/>
        <v>X</v>
      </c>
      <c r="AL50" s="32" t="str">
        <f t="shared" si="9"/>
        <v>X</v>
      </c>
      <c r="AM50" s="32" t="str">
        <f t="shared" si="10"/>
        <v>X</v>
      </c>
      <c r="AN50" s="32" t="str">
        <f t="shared" si="11"/>
        <v>X</v>
      </c>
      <c r="AO50" s="32" t="str">
        <f t="shared" si="12"/>
        <v>X</v>
      </c>
    </row>
    <row r="51" spans="3:41" x14ac:dyDescent="0.25">
      <c r="C51" s="8">
        <v>45</v>
      </c>
      <c r="D51" s="31"/>
      <c r="E51" s="36"/>
      <c r="F51" s="37"/>
      <c r="G51" s="38"/>
      <c r="H51" s="38"/>
      <c r="I51" s="38"/>
      <c r="J51" s="31"/>
      <c r="K51" s="34">
        <f t="shared" si="2"/>
        <v>76</v>
      </c>
      <c r="L51" s="34">
        <f t="shared" si="3"/>
        <v>76</v>
      </c>
      <c r="M51" s="34" t="str">
        <f t="shared" si="4"/>
        <v>X</v>
      </c>
      <c r="Y51" s="32">
        <v>47</v>
      </c>
      <c r="Z51" s="32">
        <f>'GASTOS PERSONAL DEL PROYECTO'!E56</f>
        <v>0</v>
      </c>
      <c r="AA51" s="33" t="str">
        <f t="shared" si="0"/>
        <v>0</v>
      </c>
      <c r="AB51" s="32">
        <f>'GASTOS PERSONAL DEL PROYECTO'!F56</f>
        <v>0</v>
      </c>
      <c r="AC51" s="32">
        <f>'GASTOS PERSONAL DEL PROYECTO'!G56</f>
        <v>0</v>
      </c>
      <c r="AD51" s="32">
        <f>'GASTOS PERSONAL DEL PROYECTO'!H56</f>
        <v>0</v>
      </c>
      <c r="AF51" s="33">
        <v>42</v>
      </c>
      <c r="AG51" s="32" t="str">
        <f t="shared" si="14"/>
        <v>X</v>
      </c>
      <c r="AH51" s="32">
        <f t="shared" si="15"/>
        <v>154</v>
      </c>
      <c r="AI51" s="32" t="str">
        <f t="shared" si="16"/>
        <v>X</v>
      </c>
      <c r="AJ51" s="32">
        <f>IF('GASTOS PERSONAL DEL PROYECTO'!E47="",0,'GASTOS PERSONAL DEL PROYECTO'!H47)</f>
        <v>0</v>
      </c>
      <c r="AK51" s="32" t="str">
        <f t="shared" si="8"/>
        <v>X</v>
      </c>
      <c r="AL51" s="32" t="str">
        <f t="shared" si="9"/>
        <v>X</v>
      </c>
      <c r="AM51" s="32" t="str">
        <f t="shared" si="10"/>
        <v>X</v>
      </c>
      <c r="AN51" s="32" t="str">
        <f t="shared" si="11"/>
        <v>X</v>
      </c>
      <c r="AO51" s="32" t="str">
        <f t="shared" si="12"/>
        <v>X</v>
      </c>
    </row>
    <row r="52" spans="3:41" x14ac:dyDescent="0.25">
      <c r="C52" s="8">
        <v>46</v>
      </c>
      <c r="D52" s="31"/>
      <c r="E52" s="36"/>
      <c r="F52" s="37"/>
      <c r="G52" s="38"/>
      <c r="H52" s="38"/>
      <c r="I52" s="38"/>
      <c r="J52" s="31"/>
      <c r="K52" s="34">
        <f t="shared" si="2"/>
        <v>76</v>
      </c>
      <c r="L52" s="34">
        <f t="shared" si="3"/>
        <v>76</v>
      </c>
      <c r="M52" s="34" t="str">
        <f t="shared" si="4"/>
        <v>X</v>
      </c>
      <c r="Y52" s="32">
        <v>48</v>
      </c>
      <c r="Z52" s="32">
        <f>'GASTOS PERSONAL DEL PROYECTO'!E57</f>
        <v>0</v>
      </c>
      <c r="AA52" s="33" t="str">
        <f t="shared" si="0"/>
        <v>0</v>
      </c>
      <c r="AB52" s="32">
        <f>'GASTOS PERSONAL DEL PROYECTO'!F57</f>
        <v>0</v>
      </c>
      <c r="AC52" s="32">
        <f>'GASTOS PERSONAL DEL PROYECTO'!G57</f>
        <v>0</v>
      </c>
      <c r="AD52" s="32">
        <f>'GASTOS PERSONAL DEL PROYECTO'!H57</f>
        <v>0</v>
      </c>
      <c r="AF52" s="33">
        <v>43</v>
      </c>
      <c r="AG52" s="32" t="str">
        <f t="shared" si="14"/>
        <v>X</v>
      </c>
      <c r="AH52" s="32">
        <f t="shared" si="15"/>
        <v>154</v>
      </c>
      <c r="AI52" s="32" t="str">
        <f t="shared" si="16"/>
        <v>X</v>
      </c>
      <c r="AJ52" s="32">
        <f>IF('GASTOS PERSONAL DEL PROYECTO'!E48="",0,'GASTOS PERSONAL DEL PROYECTO'!H48)</f>
        <v>0</v>
      </c>
      <c r="AK52" s="32" t="str">
        <f t="shared" si="8"/>
        <v>X</v>
      </c>
      <c r="AL52" s="32" t="str">
        <f t="shared" si="9"/>
        <v>X</v>
      </c>
      <c r="AM52" s="32" t="str">
        <f t="shared" si="10"/>
        <v>X</v>
      </c>
      <c r="AN52" s="32" t="str">
        <f t="shared" si="11"/>
        <v>X</v>
      </c>
      <c r="AO52" s="32" t="str">
        <f t="shared" si="12"/>
        <v>X</v>
      </c>
    </row>
    <row r="53" spans="3:41" x14ac:dyDescent="0.25">
      <c r="C53" s="8">
        <v>47</v>
      </c>
      <c r="D53" s="31"/>
      <c r="E53" s="36"/>
      <c r="F53" s="37"/>
      <c r="G53" s="38"/>
      <c r="H53" s="38"/>
      <c r="I53" s="38"/>
      <c r="J53" s="31"/>
      <c r="K53" s="34">
        <f t="shared" si="2"/>
        <v>76</v>
      </c>
      <c r="L53" s="34">
        <f t="shared" si="3"/>
        <v>76</v>
      </c>
      <c r="M53" s="34" t="str">
        <f t="shared" si="4"/>
        <v>X</v>
      </c>
      <c r="Y53" s="32">
        <v>49</v>
      </c>
      <c r="Z53" s="32">
        <f>'GASTOS PERSONAL DEL PROYECTO'!E58</f>
        <v>0</v>
      </c>
      <c r="AA53" s="33" t="str">
        <f t="shared" si="0"/>
        <v>0</v>
      </c>
      <c r="AB53" s="32">
        <f>'GASTOS PERSONAL DEL PROYECTO'!F58</f>
        <v>0</v>
      </c>
      <c r="AC53" s="32">
        <f>'GASTOS PERSONAL DEL PROYECTO'!G58</f>
        <v>0</v>
      </c>
      <c r="AD53" s="32">
        <f>'GASTOS PERSONAL DEL PROYECTO'!H58</f>
        <v>0</v>
      </c>
      <c r="AF53" s="33">
        <v>44</v>
      </c>
      <c r="AG53" s="32" t="str">
        <f t="shared" si="14"/>
        <v>X</v>
      </c>
      <c r="AH53" s="32">
        <f t="shared" si="15"/>
        <v>154</v>
      </c>
      <c r="AI53" s="32" t="str">
        <f t="shared" si="16"/>
        <v>X</v>
      </c>
      <c r="AJ53" s="32">
        <f>IF('GASTOS PERSONAL DEL PROYECTO'!E49="",0,'GASTOS PERSONAL DEL PROYECTO'!H49)</f>
        <v>0</v>
      </c>
      <c r="AK53" s="32" t="str">
        <f t="shared" si="8"/>
        <v>X</v>
      </c>
      <c r="AL53" s="32" t="str">
        <f t="shared" si="9"/>
        <v>X</v>
      </c>
      <c r="AM53" s="32" t="str">
        <f t="shared" si="10"/>
        <v>X</v>
      </c>
      <c r="AN53" s="32" t="str">
        <f t="shared" si="11"/>
        <v>X</v>
      </c>
      <c r="AO53" s="32" t="str">
        <f t="shared" si="12"/>
        <v>X</v>
      </c>
    </row>
    <row r="54" spans="3:41" x14ac:dyDescent="0.25">
      <c r="C54" s="8">
        <v>48</v>
      </c>
      <c r="D54" s="31"/>
      <c r="E54" s="36"/>
      <c r="F54" s="37"/>
      <c r="G54" s="38"/>
      <c r="H54" s="38"/>
      <c r="I54" s="38"/>
      <c r="J54" s="31"/>
      <c r="K54" s="34">
        <f t="shared" si="2"/>
        <v>76</v>
      </c>
      <c r="L54" s="34">
        <f t="shared" si="3"/>
        <v>76</v>
      </c>
      <c r="M54" s="34" t="str">
        <f t="shared" si="4"/>
        <v>X</v>
      </c>
      <c r="Y54" s="32">
        <v>50</v>
      </c>
      <c r="Z54" s="32">
        <f>'GASTOS PERSONAL DEL PROYECTO'!E59</f>
        <v>0</v>
      </c>
      <c r="AA54" s="33" t="str">
        <f t="shared" si="0"/>
        <v>0</v>
      </c>
      <c r="AB54" s="32">
        <f>'GASTOS PERSONAL DEL PROYECTO'!F59</f>
        <v>0</v>
      </c>
      <c r="AC54" s="32">
        <f>'GASTOS PERSONAL DEL PROYECTO'!G59</f>
        <v>0</v>
      </c>
      <c r="AD54" s="32">
        <f>'GASTOS PERSONAL DEL PROYECTO'!H59</f>
        <v>0</v>
      </c>
      <c r="AF54" s="33">
        <v>45</v>
      </c>
      <c r="AG54" s="32" t="str">
        <f t="shared" si="14"/>
        <v>X</v>
      </c>
      <c r="AH54" s="32">
        <f t="shared" si="15"/>
        <v>154</v>
      </c>
      <c r="AI54" s="32" t="str">
        <f t="shared" si="16"/>
        <v>X</v>
      </c>
      <c r="AJ54" s="32">
        <f>IF('GASTOS PERSONAL DEL PROYECTO'!E50="",0,'GASTOS PERSONAL DEL PROYECTO'!H50)</f>
        <v>0</v>
      </c>
      <c r="AK54" s="32" t="str">
        <f t="shared" si="8"/>
        <v>X</v>
      </c>
      <c r="AL54" s="32" t="str">
        <f t="shared" si="9"/>
        <v>X</v>
      </c>
      <c r="AM54" s="32" t="str">
        <f t="shared" si="10"/>
        <v>X</v>
      </c>
      <c r="AN54" s="32" t="str">
        <f t="shared" si="11"/>
        <v>X</v>
      </c>
      <c r="AO54" s="32" t="str">
        <f t="shared" si="12"/>
        <v>X</v>
      </c>
    </row>
    <row r="55" spans="3:41" x14ac:dyDescent="0.25">
      <c r="C55" s="8">
        <v>49</v>
      </c>
      <c r="D55" s="31"/>
      <c r="E55" s="36"/>
      <c r="F55" s="37"/>
      <c r="G55" s="38"/>
      <c r="H55" s="38"/>
      <c r="I55" s="38"/>
      <c r="J55" s="31"/>
      <c r="K55" s="34">
        <f t="shared" si="2"/>
        <v>76</v>
      </c>
      <c r="L55" s="34">
        <f t="shared" si="3"/>
        <v>76</v>
      </c>
      <c r="M55" s="34" t="str">
        <f t="shared" si="4"/>
        <v>X</v>
      </c>
      <c r="Y55" s="32">
        <v>51</v>
      </c>
      <c r="Z55" s="32">
        <f>'GASTOS PERSONAL DEL PROYECTO'!E60</f>
        <v>0</v>
      </c>
      <c r="AA55" s="33" t="str">
        <f t="shared" si="0"/>
        <v>0</v>
      </c>
      <c r="AB55" s="32">
        <f>'GASTOS PERSONAL DEL PROYECTO'!F60</f>
        <v>0</v>
      </c>
      <c r="AC55" s="32">
        <f>'GASTOS PERSONAL DEL PROYECTO'!G60</f>
        <v>0</v>
      </c>
      <c r="AD55" s="32">
        <f>'GASTOS PERSONAL DEL PROYECTO'!H60</f>
        <v>0</v>
      </c>
      <c r="AF55" s="33">
        <v>46</v>
      </c>
      <c r="AG55" s="32" t="str">
        <f t="shared" ref="AG55:AG86" si="17">IF(Z46=0,"X",CONCATENATE(RIGHT(VALUE(Z46),2)," ",AB46))</f>
        <v>X</v>
      </c>
      <c r="AH55" s="32">
        <f t="shared" si="15"/>
        <v>154</v>
      </c>
      <c r="AI55" s="32" t="str">
        <f t="shared" si="16"/>
        <v>X</v>
      </c>
      <c r="AJ55" s="32">
        <f>IF('GASTOS PERSONAL DEL PROYECTO'!E51="",0,'GASTOS PERSONAL DEL PROYECTO'!H51)</f>
        <v>0</v>
      </c>
      <c r="AK55" s="32" t="str">
        <f t="shared" si="8"/>
        <v>X</v>
      </c>
      <c r="AL55" s="32" t="str">
        <f t="shared" si="9"/>
        <v>X</v>
      </c>
      <c r="AM55" s="32" t="str">
        <f t="shared" si="10"/>
        <v>X</v>
      </c>
      <c r="AN55" s="32" t="str">
        <f t="shared" si="11"/>
        <v>X</v>
      </c>
      <c r="AO55" s="32" t="str">
        <f t="shared" si="12"/>
        <v>X</v>
      </c>
    </row>
    <row r="56" spans="3:41" x14ac:dyDescent="0.25">
      <c r="C56" s="8">
        <v>50</v>
      </c>
      <c r="D56" s="31"/>
      <c r="E56" s="36"/>
      <c r="F56" s="37"/>
      <c r="G56" s="38"/>
      <c r="H56" s="38"/>
      <c r="I56" s="38"/>
      <c r="J56" s="31"/>
      <c r="K56" s="34">
        <f t="shared" si="2"/>
        <v>76</v>
      </c>
      <c r="L56" s="34">
        <f t="shared" si="3"/>
        <v>76</v>
      </c>
      <c r="M56" s="34" t="str">
        <f t="shared" si="4"/>
        <v>X</v>
      </c>
      <c r="Y56" s="32">
        <v>52</v>
      </c>
      <c r="Z56" s="32">
        <f>'GASTOS PERSONAL DEL PROYECTO'!E61</f>
        <v>0</v>
      </c>
      <c r="AA56" s="33" t="str">
        <f t="shared" si="0"/>
        <v>0</v>
      </c>
      <c r="AB56" s="32">
        <f>'GASTOS PERSONAL DEL PROYECTO'!F61</f>
        <v>0</v>
      </c>
      <c r="AC56" s="32">
        <f>'GASTOS PERSONAL DEL PROYECTO'!G61</f>
        <v>0</v>
      </c>
      <c r="AD56" s="32">
        <f>'GASTOS PERSONAL DEL PROYECTO'!H61</f>
        <v>0</v>
      </c>
      <c r="AF56" s="33">
        <v>47</v>
      </c>
      <c r="AG56" s="32" t="str">
        <f t="shared" si="17"/>
        <v>X</v>
      </c>
      <c r="AH56" s="32">
        <f t="shared" si="15"/>
        <v>154</v>
      </c>
      <c r="AI56" s="32" t="str">
        <f t="shared" si="16"/>
        <v>X</v>
      </c>
      <c r="AJ56" s="32">
        <f>IF('GASTOS PERSONAL DEL PROYECTO'!E52="",0,'GASTOS PERSONAL DEL PROYECTO'!H52)</f>
        <v>0</v>
      </c>
      <c r="AK56" s="32" t="str">
        <f t="shared" si="8"/>
        <v>X</v>
      </c>
      <c r="AL56" s="32" t="str">
        <f t="shared" si="9"/>
        <v>X</v>
      </c>
      <c r="AM56" s="32" t="str">
        <f t="shared" si="10"/>
        <v>X</v>
      </c>
      <c r="AN56" s="32" t="str">
        <f t="shared" si="11"/>
        <v>X</v>
      </c>
      <c r="AO56" s="32" t="str">
        <f t="shared" si="12"/>
        <v>X</v>
      </c>
    </row>
    <row r="57" spans="3:41" x14ac:dyDescent="0.25">
      <c r="C57" s="8">
        <v>51</v>
      </c>
      <c r="D57" s="31"/>
      <c r="E57" s="36"/>
      <c r="F57" s="37"/>
      <c r="G57" s="38"/>
      <c r="H57" s="38"/>
      <c r="I57" s="38"/>
      <c r="J57" s="31"/>
      <c r="K57" s="34">
        <f t="shared" si="2"/>
        <v>76</v>
      </c>
      <c r="L57" s="34">
        <f t="shared" si="3"/>
        <v>76</v>
      </c>
      <c r="M57" s="34" t="str">
        <f t="shared" si="4"/>
        <v>X</v>
      </c>
      <c r="Y57" s="32">
        <v>53</v>
      </c>
      <c r="Z57" s="32">
        <f>'GASTOS PERSONAL DEL PROYECTO'!E62</f>
        <v>0</v>
      </c>
      <c r="AA57" s="33" t="str">
        <f t="shared" si="0"/>
        <v>0</v>
      </c>
      <c r="AB57" s="32">
        <f>'GASTOS PERSONAL DEL PROYECTO'!F62</f>
        <v>0</v>
      </c>
      <c r="AC57" s="32">
        <f>'GASTOS PERSONAL DEL PROYECTO'!G62</f>
        <v>0</v>
      </c>
      <c r="AD57" s="32">
        <f>'GASTOS PERSONAL DEL PROYECTO'!H62</f>
        <v>0</v>
      </c>
      <c r="AF57" s="33">
        <v>48</v>
      </c>
      <c r="AG57" s="32" t="str">
        <f t="shared" si="17"/>
        <v>X</v>
      </c>
      <c r="AH57" s="32">
        <f t="shared" si="15"/>
        <v>154</v>
      </c>
      <c r="AI57" s="32" t="str">
        <f t="shared" si="16"/>
        <v>X</v>
      </c>
      <c r="AJ57" s="32">
        <f>IF('GASTOS PERSONAL DEL PROYECTO'!E53="",0,'GASTOS PERSONAL DEL PROYECTO'!H53)</f>
        <v>0</v>
      </c>
      <c r="AK57" s="32" t="str">
        <f t="shared" si="8"/>
        <v>X</v>
      </c>
      <c r="AL57" s="32" t="str">
        <f t="shared" si="9"/>
        <v>X</v>
      </c>
      <c r="AM57" s="32" t="str">
        <f t="shared" si="10"/>
        <v>X</v>
      </c>
      <c r="AN57" s="32" t="str">
        <f t="shared" si="11"/>
        <v>X</v>
      </c>
      <c r="AO57" s="32" t="str">
        <f t="shared" si="12"/>
        <v>X</v>
      </c>
    </row>
    <row r="58" spans="3:41" x14ac:dyDescent="0.25">
      <c r="C58" s="8">
        <v>52</v>
      </c>
      <c r="D58" s="31"/>
      <c r="E58" s="36"/>
      <c r="F58" s="37"/>
      <c r="G58" s="38"/>
      <c r="H58" s="38"/>
      <c r="I58" s="38"/>
      <c r="J58" s="31"/>
      <c r="K58" s="34">
        <f t="shared" si="2"/>
        <v>76</v>
      </c>
      <c r="L58" s="34">
        <f t="shared" si="3"/>
        <v>76</v>
      </c>
      <c r="M58" s="34" t="str">
        <f t="shared" si="4"/>
        <v>X</v>
      </c>
      <c r="Y58" s="32">
        <v>54</v>
      </c>
      <c r="Z58" s="32">
        <f>'GASTOS PERSONAL DEL PROYECTO'!E63</f>
        <v>0</v>
      </c>
      <c r="AA58" s="33" t="str">
        <f t="shared" si="0"/>
        <v>0</v>
      </c>
      <c r="AB58" s="32">
        <f>'GASTOS PERSONAL DEL PROYECTO'!F63</f>
        <v>0</v>
      </c>
      <c r="AC58" s="32">
        <f>'GASTOS PERSONAL DEL PROYECTO'!G63</f>
        <v>0</v>
      </c>
      <c r="AD58" s="32">
        <f>'GASTOS PERSONAL DEL PROYECTO'!H63</f>
        <v>0</v>
      </c>
      <c r="AF58" s="33">
        <v>49</v>
      </c>
      <c r="AG58" s="32" t="str">
        <f t="shared" si="17"/>
        <v>X</v>
      </c>
      <c r="AH58" s="32">
        <f t="shared" si="15"/>
        <v>154</v>
      </c>
      <c r="AI58" s="32" t="str">
        <f t="shared" si="16"/>
        <v>X</v>
      </c>
      <c r="AJ58" s="32">
        <f>IF('GASTOS PERSONAL DEL PROYECTO'!E54="",0,'GASTOS PERSONAL DEL PROYECTO'!H54)</f>
        <v>0</v>
      </c>
      <c r="AK58" s="32" t="str">
        <f t="shared" si="8"/>
        <v>X</v>
      </c>
      <c r="AL58" s="32" t="str">
        <f t="shared" si="9"/>
        <v>X</v>
      </c>
      <c r="AM58" s="32" t="str">
        <f t="shared" si="10"/>
        <v>X</v>
      </c>
      <c r="AN58" s="32" t="str">
        <f t="shared" si="11"/>
        <v>X</v>
      </c>
      <c r="AO58" s="32" t="str">
        <f t="shared" si="12"/>
        <v>X</v>
      </c>
    </row>
    <row r="59" spans="3:41" x14ac:dyDescent="0.25">
      <c r="C59" s="8">
        <v>53</v>
      </c>
      <c r="D59" s="31"/>
      <c r="E59" s="36"/>
      <c r="F59" s="37"/>
      <c r="G59" s="38"/>
      <c r="H59" s="38"/>
      <c r="I59" s="38"/>
      <c r="J59" s="31"/>
      <c r="K59" s="34">
        <f t="shared" si="2"/>
        <v>76</v>
      </c>
      <c r="L59" s="34">
        <f t="shared" si="3"/>
        <v>76</v>
      </c>
      <c r="M59" s="34" t="str">
        <f t="shared" si="4"/>
        <v>X</v>
      </c>
      <c r="Y59" s="32">
        <v>55</v>
      </c>
      <c r="Z59" s="32">
        <f>'GASTOS PERSONAL DEL PROYECTO'!E64</f>
        <v>0</v>
      </c>
      <c r="AA59" s="33" t="str">
        <f t="shared" si="0"/>
        <v>0</v>
      </c>
      <c r="AB59" s="32">
        <f>'GASTOS PERSONAL DEL PROYECTO'!F64</f>
        <v>0</v>
      </c>
      <c r="AC59" s="32">
        <f>'GASTOS PERSONAL DEL PROYECTO'!G64</f>
        <v>0</v>
      </c>
      <c r="AD59" s="32">
        <f>'GASTOS PERSONAL DEL PROYECTO'!H64</f>
        <v>0</v>
      </c>
      <c r="AF59" s="33">
        <v>50</v>
      </c>
      <c r="AG59" s="32" t="str">
        <f t="shared" si="17"/>
        <v>X</v>
      </c>
      <c r="AH59" s="32">
        <f t="shared" si="15"/>
        <v>154</v>
      </c>
      <c r="AI59" s="32" t="str">
        <f t="shared" si="16"/>
        <v>X</v>
      </c>
      <c r="AJ59" s="32">
        <f>IF('GASTOS PERSONAL DEL PROYECTO'!E55="",0,'GASTOS PERSONAL DEL PROYECTO'!H55)</f>
        <v>0</v>
      </c>
      <c r="AK59" s="32" t="str">
        <f t="shared" si="8"/>
        <v>X</v>
      </c>
      <c r="AL59" s="32" t="str">
        <f t="shared" si="9"/>
        <v>X</v>
      </c>
      <c r="AM59" s="32" t="str">
        <f t="shared" si="10"/>
        <v>X</v>
      </c>
      <c r="AN59" s="32" t="str">
        <f t="shared" si="11"/>
        <v>X</v>
      </c>
      <c r="AO59" s="32" t="str">
        <f t="shared" si="12"/>
        <v>X</v>
      </c>
    </row>
    <row r="60" spans="3:41" x14ac:dyDescent="0.25">
      <c r="C60" s="8">
        <v>54</v>
      </c>
      <c r="D60" s="31"/>
      <c r="E60" s="36"/>
      <c r="F60" s="37"/>
      <c r="G60" s="38"/>
      <c r="H60" s="38"/>
      <c r="I60" s="38"/>
      <c r="J60" s="31"/>
      <c r="K60" s="34">
        <f t="shared" si="2"/>
        <v>76</v>
      </c>
      <c r="L60" s="34">
        <f t="shared" si="3"/>
        <v>76</v>
      </c>
      <c r="M60" s="34" t="str">
        <f t="shared" si="4"/>
        <v>X</v>
      </c>
      <c r="Y60" s="32">
        <v>56</v>
      </c>
      <c r="Z60" s="32">
        <f>'GASTOS PERSONAL DEL PROYECTO'!E65</f>
        <v>0</v>
      </c>
      <c r="AA60" s="33" t="str">
        <f t="shared" si="0"/>
        <v>0</v>
      </c>
      <c r="AB60" s="32">
        <f>'GASTOS PERSONAL DEL PROYECTO'!F65</f>
        <v>0</v>
      </c>
      <c r="AC60" s="32">
        <f>'GASTOS PERSONAL DEL PROYECTO'!G65</f>
        <v>0</v>
      </c>
      <c r="AD60" s="32">
        <f>'GASTOS PERSONAL DEL PROYECTO'!H65</f>
        <v>0</v>
      </c>
      <c r="AF60" s="33">
        <v>51</v>
      </c>
      <c r="AG60" s="32" t="str">
        <f t="shared" si="17"/>
        <v>X</v>
      </c>
      <c r="AH60" s="32">
        <f t="shared" si="15"/>
        <v>154</v>
      </c>
      <c r="AI60" s="32" t="str">
        <f t="shared" si="16"/>
        <v>X</v>
      </c>
      <c r="AJ60" s="32">
        <f>IF('GASTOS PERSONAL DEL PROYECTO'!E56="",0,'GASTOS PERSONAL DEL PROYECTO'!H56)</f>
        <v>0</v>
      </c>
      <c r="AK60" s="32" t="str">
        <f t="shared" si="8"/>
        <v>X</v>
      </c>
      <c r="AL60" s="32" t="str">
        <f t="shared" si="9"/>
        <v>X</v>
      </c>
      <c r="AM60" s="32" t="str">
        <f t="shared" si="10"/>
        <v>X</v>
      </c>
      <c r="AN60" s="32" t="str">
        <f t="shared" si="11"/>
        <v>X</v>
      </c>
      <c r="AO60" s="32" t="str">
        <f t="shared" si="12"/>
        <v>X</v>
      </c>
    </row>
    <row r="61" spans="3:41" x14ac:dyDescent="0.25">
      <c r="C61" s="8">
        <v>55</v>
      </c>
      <c r="D61" s="31"/>
      <c r="E61" s="36"/>
      <c r="F61" s="37"/>
      <c r="G61" s="38"/>
      <c r="H61" s="38"/>
      <c r="I61" s="38"/>
      <c r="J61" s="31"/>
      <c r="K61" s="34">
        <f t="shared" si="2"/>
        <v>76</v>
      </c>
      <c r="L61" s="34">
        <f t="shared" si="3"/>
        <v>76</v>
      </c>
      <c r="M61" s="34" t="str">
        <f t="shared" si="4"/>
        <v>X</v>
      </c>
      <c r="Y61" s="32">
        <v>57</v>
      </c>
      <c r="Z61" s="32">
        <f>'GASTOS PERSONAL DEL PROYECTO'!E66</f>
        <v>0</v>
      </c>
      <c r="AA61" s="33" t="str">
        <f t="shared" si="0"/>
        <v>0</v>
      </c>
      <c r="AB61" s="32">
        <f>'GASTOS PERSONAL DEL PROYECTO'!F66</f>
        <v>0</v>
      </c>
      <c r="AC61" s="32">
        <f>'GASTOS PERSONAL DEL PROYECTO'!G66</f>
        <v>0</v>
      </c>
      <c r="AD61" s="32">
        <f>'GASTOS PERSONAL DEL PROYECTO'!H66</f>
        <v>0</v>
      </c>
      <c r="AF61" s="33">
        <v>52</v>
      </c>
      <c r="AG61" s="32" t="str">
        <f t="shared" si="17"/>
        <v>X</v>
      </c>
      <c r="AH61" s="32">
        <f t="shared" si="15"/>
        <v>154</v>
      </c>
      <c r="AI61" s="32" t="str">
        <f t="shared" si="16"/>
        <v>X</v>
      </c>
      <c r="AJ61" s="32">
        <f>IF('GASTOS PERSONAL DEL PROYECTO'!E57="",0,'GASTOS PERSONAL DEL PROYECTO'!H57)</f>
        <v>0</v>
      </c>
      <c r="AK61" s="32" t="str">
        <f t="shared" si="8"/>
        <v>X</v>
      </c>
      <c r="AL61" s="32" t="str">
        <f t="shared" si="9"/>
        <v>X</v>
      </c>
      <c r="AM61" s="32" t="str">
        <f t="shared" si="10"/>
        <v>X</v>
      </c>
      <c r="AN61" s="32" t="str">
        <f t="shared" si="11"/>
        <v>X</v>
      </c>
      <c r="AO61" s="32" t="str">
        <f t="shared" si="12"/>
        <v>X</v>
      </c>
    </row>
    <row r="62" spans="3:41" x14ac:dyDescent="0.25">
      <c r="C62" s="8">
        <v>56</v>
      </c>
      <c r="D62" s="31"/>
      <c r="E62" s="36"/>
      <c r="F62" s="37"/>
      <c r="G62" s="38"/>
      <c r="H62" s="38"/>
      <c r="I62" s="38"/>
      <c r="J62" s="31"/>
      <c r="K62" s="34">
        <f t="shared" si="2"/>
        <v>76</v>
      </c>
      <c r="L62" s="34">
        <f t="shared" si="3"/>
        <v>76</v>
      </c>
      <c r="M62" s="34" t="str">
        <f t="shared" si="4"/>
        <v>X</v>
      </c>
      <c r="Y62" s="32">
        <v>58</v>
      </c>
      <c r="Z62" s="32">
        <f>'GASTOS PERSONAL DEL PROYECTO'!E67</f>
        <v>0</v>
      </c>
      <c r="AA62" s="33" t="str">
        <f t="shared" si="0"/>
        <v>0</v>
      </c>
      <c r="AB62" s="32">
        <f>'GASTOS PERSONAL DEL PROYECTO'!F67</f>
        <v>0</v>
      </c>
      <c r="AC62" s="32">
        <f>'GASTOS PERSONAL DEL PROYECTO'!G67</f>
        <v>0</v>
      </c>
      <c r="AD62" s="32">
        <f>'GASTOS PERSONAL DEL PROYECTO'!H67</f>
        <v>0</v>
      </c>
      <c r="AF62" s="33">
        <v>53</v>
      </c>
      <c r="AG62" s="32" t="str">
        <f t="shared" si="17"/>
        <v>X</v>
      </c>
      <c r="AH62" s="32">
        <f t="shared" si="15"/>
        <v>154</v>
      </c>
      <c r="AI62" s="32" t="str">
        <f t="shared" si="16"/>
        <v>X</v>
      </c>
      <c r="AJ62" s="32">
        <f>IF('GASTOS PERSONAL DEL PROYECTO'!E58="",0,'GASTOS PERSONAL DEL PROYECTO'!H58)</f>
        <v>0</v>
      </c>
      <c r="AK62" s="32" t="str">
        <f t="shared" si="8"/>
        <v>X</v>
      </c>
      <c r="AL62" s="32" t="str">
        <f t="shared" si="9"/>
        <v>X</v>
      </c>
      <c r="AM62" s="32" t="str">
        <f t="shared" si="10"/>
        <v>X</v>
      </c>
      <c r="AN62" s="32" t="str">
        <f t="shared" si="11"/>
        <v>X</v>
      </c>
      <c r="AO62" s="32" t="str">
        <f t="shared" si="12"/>
        <v>X</v>
      </c>
    </row>
    <row r="63" spans="3:41" x14ac:dyDescent="0.25">
      <c r="C63" s="8">
        <v>57</v>
      </c>
      <c r="D63" s="31"/>
      <c r="E63" s="36"/>
      <c r="F63" s="37"/>
      <c r="G63" s="38"/>
      <c r="H63" s="38"/>
      <c r="I63" s="38"/>
      <c r="J63" s="31"/>
      <c r="K63" s="34">
        <f t="shared" si="2"/>
        <v>76</v>
      </c>
      <c r="L63" s="34">
        <f t="shared" si="3"/>
        <v>76</v>
      </c>
      <c r="M63" s="34" t="str">
        <f t="shared" si="4"/>
        <v>X</v>
      </c>
      <c r="Y63" s="32">
        <v>59</v>
      </c>
      <c r="Z63" s="32">
        <f>'GASTOS PERSONAL DEL PROYECTO'!E68</f>
        <v>0</v>
      </c>
      <c r="AA63" s="33" t="str">
        <f t="shared" si="0"/>
        <v>0</v>
      </c>
      <c r="AB63" s="32">
        <f>'GASTOS PERSONAL DEL PROYECTO'!F68</f>
        <v>0</v>
      </c>
      <c r="AC63" s="32">
        <f>'GASTOS PERSONAL DEL PROYECTO'!G68</f>
        <v>0</v>
      </c>
      <c r="AD63" s="32">
        <f>'GASTOS PERSONAL DEL PROYECTO'!H68</f>
        <v>0</v>
      </c>
      <c r="AF63" s="33">
        <v>54</v>
      </c>
      <c r="AG63" s="32" t="str">
        <f t="shared" si="17"/>
        <v>X</v>
      </c>
      <c r="AH63" s="32">
        <f t="shared" si="15"/>
        <v>154</v>
      </c>
      <c r="AI63" s="32" t="str">
        <f t="shared" si="16"/>
        <v>X</v>
      </c>
      <c r="AJ63" s="32">
        <f>IF('GASTOS PERSONAL DEL PROYECTO'!E59="",0,'GASTOS PERSONAL DEL PROYECTO'!H59)</f>
        <v>0</v>
      </c>
      <c r="AK63" s="32" t="str">
        <f t="shared" si="8"/>
        <v>X</v>
      </c>
      <c r="AL63" s="32" t="str">
        <f t="shared" si="9"/>
        <v>X</v>
      </c>
      <c r="AM63" s="32" t="str">
        <f t="shared" si="10"/>
        <v>X</v>
      </c>
      <c r="AN63" s="32" t="str">
        <f t="shared" si="11"/>
        <v>X</v>
      </c>
      <c r="AO63" s="32" t="str">
        <f t="shared" si="12"/>
        <v>X</v>
      </c>
    </row>
    <row r="64" spans="3:41" x14ac:dyDescent="0.25">
      <c r="C64" s="8">
        <v>58</v>
      </c>
      <c r="D64" s="31"/>
      <c r="E64" s="36"/>
      <c r="F64" s="37"/>
      <c r="G64" s="38"/>
      <c r="H64" s="38"/>
      <c r="I64" s="38"/>
      <c r="J64" s="31"/>
      <c r="K64" s="34">
        <f t="shared" si="2"/>
        <v>76</v>
      </c>
      <c r="L64" s="34">
        <f t="shared" si="3"/>
        <v>76</v>
      </c>
      <c r="M64" s="34" t="str">
        <f t="shared" si="4"/>
        <v>X</v>
      </c>
      <c r="Y64" s="32">
        <v>60</v>
      </c>
      <c r="Z64" s="32">
        <f>'GASTOS PERSONAL DEL PROYECTO'!E69</f>
        <v>0</v>
      </c>
      <c r="AA64" s="33" t="str">
        <f t="shared" si="0"/>
        <v>0</v>
      </c>
      <c r="AB64" s="32">
        <f>'GASTOS PERSONAL DEL PROYECTO'!F69</f>
        <v>0</v>
      </c>
      <c r="AC64" s="32">
        <f>'GASTOS PERSONAL DEL PROYECTO'!G69</f>
        <v>0</v>
      </c>
      <c r="AD64" s="32">
        <f>'GASTOS PERSONAL DEL PROYECTO'!H69</f>
        <v>0</v>
      </c>
      <c r="AF64" s="33">
        <v>55</v>
      </c>
      <c r="AG64" s="32" t="str">
        <f t="shared" si="17"/>
        <v>X</v>
      </c>
      <c r="AH64" s="32">
        <f t="shared" si="15"/>
        <v>154</v>
      </c>
      <c r="AI64" s="32" t="str">
        <f t="shared" si="16"/>
        <v>X</v>
      </c>
      <c r="AJ64" s="32">
        <f>IF('GASTOS PERSONAL DEL PROYECTO'!E60="",0,'GASTOS PERSONAL DEL PROYECTO'!H60)</f>
        <v>0</v>
      </c>
      <c r="AK64" s="32" t="str">
        <f t="shared" si="8"/>
        <v>X</v>
      </c>
      <c r="AL64" s="32" t="str">
        <f t="shared" si="9"/>
        <v>X</v>
      </c>
      <c r="AM64" s="32" t="str">
        <f t="shared" si="10"/>
        <v>X</v>
      </c>
      <c r="AN64" s="32" t="str">
        <f t="shared" si="11"/>
        <v>X</v>
      </c>
      <c r="AO64" s="32" t="str">
        <f t="shared" si="12"/>
        <v>X</v>
      </c>
    </row>
    <row r="65" spans="3:41" x14ac:dyDescent="0.25">
      <c r="C65" s="8">
        <v>59</v>
      </c>
      <c r="D65" s="31"/>
      <c r="E65" s="36"/>
      <c r="F65" s="37"/>
      <c r="G65" s="38"/>
      <c r="H65" s="38"/>
      <c r="I65" s="38"/>
      <c r="J65" s="31"/>
      <c r="K65" s="34">
        <f t="shared" si="2"/>
        <v>76</v>
      </c>
      <c r="L65" s="34">
        <f t="shared" si="3"/>
        <v>76</v>
      </c>
      <c r="M65" s="34" t="str">
        <f t="shared" si="4"/>
        <v>X</v>
      </c>
      <c r="Y65" s="32">
        <v>61</v>
      </c>
      <c r="Z65" s="32">
        <f>'GASTOS PERSONAL DEL PROYECTO'!E70</f>
        <v>0</v>
      </c>
      <c r="AA65" s="33" t="str">
        <f t="shared" si="0"/>
        <v>0</v>
      </c>
      <c r="AB65" s="32">
        <f>'GASTOS PERSONAL DEL PROYECTO'!F70</f>
        <v>0</v>
      </c>
      <c r="AC65" s="32">
        <f>'GASTOS PERSONAL DEL PROYECTO'!G70</f>
        <v>0</v>
      </c>
      <c r="AD65" s="32">
        <f>'GASTOS PERSONAL DEL PROYECTO'!H70</f>
        <v>0</v>
      </c>
      <c r="AF65" s="33">
        <v>56</v>
      </c>
      <c r="AG65" s="32" t="str">
        <f t="shared" si="17"/>
        <v>X</v>
      </c>
      <c r="AH65" s="32">
        <f t="shared" si="15"/>
        <v>154</v>
      </c>
      <c r="AI65" s="32" t="str">
        <f t="shared" si="16"/>
        <v>X</v>
      </c>
      <c r="AJ65" s="32">
        <f>IF('GASTOS PERSONAL DEL PROYECTO'!E61="",0,'GASTOS PERSONAL DEL PROYECTO'!H61)</f>
        <v>0</v>
      </c>
      <c r="AK65" s="32" t="str">
        <f t="shared" si="8"/>
        <v>X</v>
      </c>
      <c r="AL65" s="32" t="str">
        <f t="shared" si="9"/>
        <v>X</v>
      </c>
      <c r="AM65" s="32" t="str">
        <f t="shared" si="10"/>
        <v>X</v>
      </c>
      <c r="AN65" s="32" t="str">
        <f t="shared" si="11"/>
        <v>X</v>
      </c>
      <c r="AO65" s="32" t="str">
        <f t="shared" si="12"/>
        <v>X</v>
      </c>
    </row>
    <row r="66" spans="3:41" x14ac:dyDescent="0.25">
      <c r="C66" s="8">
        <v>60</v>
      </c>
      <c r="D66" s="31"/>
      <c r="E66" s="36"/>
      <c r="F66" s="37"/>
      <c r="G66" s="38"/>
      <c r="H66" s="38"/>
      <c r="I66" s="38"/>
      <c r="J66" s="31"/>
      <c r="K66" s="34">
        <f t="shared" si="2"/>
        <v>76</v>
      </c>
      <c r="L66" s="34">
        <f t="shared" si="3"/>
        <v>76</v>
      </c>
      <c r="M66" s="34" t="str">
        <f t="shared" si="4"/>
        <v>X</v>
      </c>
      <c r="Y66" s="32">
        <v>62</v>
      </c>
      <c r="Z66" s="32">
        <f>'GASTOS PERSONAL DEL PROYECTO'!E71</f>
        <v>0</v>
      </c>
      <c r="AA66" s="33" t="str">
        <f t="shared" si="0"/>
        <v>0</v>
      </c>
      <c r="AB66" s="32">
        <f>'GASTOS PERSONAL DEL PROYECTO'!F71</f>
        <v>0</v>
      </c>
      <c r="AC66" s="32">
        <f>'GASTOS PERSONAL DEL PROYECTO'!G71</f>
        <v>0</v>
      </c>
      <c r="AD66" s="32">
        <f>'GASTOS PERSONAL DEL PROYECTO'!H71</f>
        <v>0</v>
      </c>
      <c r="AF66" s="33">
        <v>57</v>
      </c>
      <c r="AG66" s="32" t="str">
        <f t="shared" si="17"/>
        <v>X</v>
      </c>
      <c r="AH66" s="32">
        <f t="shared" si="15"/>
        <v>154</v>
      </c>
      <c r="AI66" s="32" t="str">
        <f t="shared" si="16"/>
        <v>X</v>
      </c>
      <c r="AJ66" s="32">
        <f>IF('GASTOS PERSONAL DEL PROYECTO'!E62="",0,'GASTOS PERSONAL DEL PROYECTO'!H62)</f>
        <v>0</v>
      </c>
      <c r="AK66" s="32" t="str">
        <f t="shared" si="8"/>
        <v>X</v>
      </c>
      <c r="AL66" s="32" t="str">
        <f t="shared" si="9"/>
        <v>X</v>
      </c>
      <c r="AM66" s="32" t="str">
        <f t="shared" si="10"/>
        <v>X</v>
      </c>
      <c r="AN66" s="32" t="str">
        <f t="shared" si="11"/>
        <v>X</v>
      </c>
      <c r="AO66" s="32" t="str">
        <f t="shared" si="12"/>
        <v>X</v>
      </c>
    </row>
    <row r="67" spans="3:41" x14ac:dyDescent="0.25">
      <c r="C67" s="8">
        <v>61</v>
      </c>
      <c r="D67" s="31"/>
      <c r="E67" s="36"/>
      <c r="F67" s="37"/>
      <c r="G67" s="38"/>
      <c r="H67" s="38"/>
      <c r="I67" s="38"/>
      <c r="J67" s="31"/>
      <c r="K67" s="34">
        <f t="shared" si="2"/>
        <v>76</v>
      </c>
      <c r="L67" s="34">
        <f t="shared" si="3"/>
        <v>76</v>
      </c>
      <c r="M67" s="34" t="str">
        <f t="shared" si="4"/>
        <v>X</v>
      </c>
      <c r="Y67" s="32">
        <v>63</v>
      </c>
      <c r="Z67" s="32">
        <f>'GASTOS PERSONAL DEL PROYECTO'!E72</f>
        <v>0</v>
      </c>
      <c r="AA67" s="33" t="str">
        <f t="shared" si="0"/>
        <v>0</v>
      </c>
      <c r="AB67" s="32">
        <f>'GASTOS PERSONAL DEL PROYECTO'!F72</f>
        <v>0</v>
      </c>
      <c r="AC67" s="32">
        <f>'GASTOS PERSONAL DEL PROYECTO'!G72</f>
        <v>0</v>
      </c>
      <c r="AD67" s="32">
        <f>'GASTOS PERSONAL DEL PROYECTO'!H72</f>
        <v>0</v>
      </c>
      <c r="AF67" s="33">
        <v>58</v>
      </c>
      <c r="AG67" s="32" t="str">
        <f t="shared" si="17"/>
        <v>X</v>
      </c>
      <c r="AH67" s="32">
        <f t="shared" si="15"/>
        <v>154</v>
      </c>
      <c r="AI67" s="32" t="str">
        <f t="shared" si="16"/>
        <v>X</v>
      </c>
      <c r="AJ67" s="32">
        <f>IF('GASTOS PERSONAL DEL PROYECTO'!E63="",0,'GASTOS PERSONAL DEL PROYECTO'!H63)</f>
        <v>0</v>
      </c>
      <c r="AK67" s="32" t="str">
        <f t="shared" si="8"/>
        <v>X</v>
      </c>
      <c r="AL67" s="32" t="str">
        <f t="shared" si="9"/>
        <v>X</v>
      </c>
      <c r="AM67" s="32" t="str">
        <f t="shared" si="10"/>
        <v>X</v>
      </c>
      <c r="AN67" s="32" t="str">
        <f t="shared" si="11"/>
        <v>X</v>
      </c>
      <c r="AO67" s="32" t="str">
        <f t="shared" si="12"/>
        <v>X</v>
      </c>
    </row>
    <row r="68" spans="3:41" x14ac:dyDescent="0.25">
      <c r="C68" s="8">
        <v>62</v>
      </c>
      <c r="D68" s="31"/>
      <c r="E68" s="36"/>
      <c r="F68" s="37"/>
      <c r="G68" s="38"/>
      <c r="H68" s="38"/>
      <c r="I68" s="38"/>
      <c r="J68" s="31"/>
      <c r="K68" s="34">
        <f t="shared" si="2"/>
        <v>76</v>
      </c>
      <c r="L68" s="34">
        <f t="shared" si="3"/>
        <v>76</v>
      </c>
      <c r="M68" s="34" t="str">
        <f t="shared" si="4"/>
        <v>X</v>
      </c>
      <c r="Y68" s="32">
        <v>64</v>
      </c>
      <c r="Z68" s="32">
        <f>'GASTOS PERSONAL DEL PROYECTO'!E73</f>
        <v>0</v>
      </c>
      <c r="AA68" s="33" t="str">
        <f t="shared" si="0"/>
        <v>0</v>
      </c>
      <c r="AB68" s="32">
        <f>'GASTOS PERSONAL DEL PROYECTO'!F73</f>
        <v>0</v>
      </c>
      <c r="AC68" s="32">
        <f>'GASTOS PERSONAL DEL PROYECTO'!G73</f>
        <v>0</v>
      </c>
      <c r="AD68" s="32">
        <f>'GASTOS PERSONAL DEL PROYECTO'!H73</f>
        <v>0</v>
      </c>
      <c r="AF68" s="33">
        <v>59</v>
      </c>
      <c r="AG68" s="32" t="str">
        <f t="shared" si="17"/>
        <v>X</v>
      </c>
      <c r="AH68" s="32">
        <f t="shared" si="15"/>
        <v>154</v>
      </c>
      <c r="AI68" s="32" t="str">
        <f t="shared" si="16"/>
        <v>X</v>
      </c>
      <c r="AJ68" s="32">
        <f>IF('GASTOS PERSONAL DEL PROYECTO'!E64="",0,'GASTOS PERSONAL DEL PROYECTO'!H64)</f>
        <v>0</v>
      </c>
      <c r="AK68" s="32" t="str">
        <f t="shared" si="8"/>
        <v>X</v>
      </c>
      <c r="AL68" s="32" t="str">
        <f t="shared" si="9"/>
        <v>X</v>
      </c>
      <c r="AM68" s="32" t="str">
        <f t="shared" si="10"/>
        <v>X</v>
      </c>
      <c r="AN68" s="32" t="str">
        <f t="shared" si="11"/>
        <v>X</v>
      </c>
      <c r="AO68" s="32" t="str">
        <f t="shared" si="12"/>
        <v>X</v>
      </c>
    </row>
    <row r="69" spans="3:41" x14ac:dyDescent="0.25">
      <c r="C69" s="8">
        <v>63</v>
      </c>
      <c r="D69" s="31"/>
      <c r="E69" s="36"/>
      <c r="F69" s="37"/>
      <c r="G69" s="38"/>
      <c r="H69" s="38"/>
      <c r="I69" s="38"/>
      <c r="J69" s="31"/>
      <c r="K69" s="34">
        <f t="shared" si="2"/>
        <v>76</v>
      </c>
      <c r="L69" s="34">
        <f t="shared" si="3"/>
        <v>76</v>
      </c>
      <c r="M69" s="34" t="str">
        <f t="shared" si="4"/>
        <v>X</v>
      </c>
      <c r="Y69" s="32">
        <v>65</v>
      </c>
      <c r="Z69" s="32">
        <f>'GASTOS PERSONAL DEL PROYECTO'!E74</f>
        <v>0</v>
      </c>
      <c r="AA69" s="33" t="str">
        <f t="shared" si="0"/>
        <v>0</v>
      </c>
      <c r="AB69" s="32">
        <f>'GASTOS PERSONAL DEL PROYECTO'!F74</f>
        <v>0</v>
      </c>
      <c r="AC69" s="32">
        <f>'GASTOS PERSONAL DEL PROYECTO'!G74</f>
        <v>0</v>
      </c>
      <c r="AD69" s="32">
        <f>'GASTOS PERSONAL DEL PROYECTO'!H74</f>
        <v>0</v>
      </c>
      <c r="AF69" s="33">
        <v>60</v>
      </c>
      <c r="AG69" s="32" t="str">
        <f t="shared" si="17"/>
        <v>X</v>
      </c>
      <c r="AH69" s="32">
        <f t="shared" si="15"/>
        <v>154</v>
      </c>
      <c r="AI69" s="32" t="str">
        <f t="shared" si="16"/>
        <v>X</v>
      </c>
      <c r="AJ69" s="32">
        <f>IF('GASTOS PERSONAL DEL PROYECTO'!E65="",0,'GASTOS PERSONAL DEL PROYECTO'!H65)</f>
        <v>0</v>
      </c>
      <c r="AK69" s="32" t="str">
        <f t="shared" si="8"/>
        <v>X</v>
      </c>
      <c r="AL69" s="32" t="str">
        <f t="shared" si="9"/>
        <v>X</v>
      </c>
      <c r="AM69" s="32" t="str">
        <f t="shared" si="10"/>
        <v>X</v>
      </c>
      <c r="AN69" s="32" t="str">
        <f t="shared" si="11"/>
        <v>X</v>
      </c>
      <c r="AO69" s="32" t="str">
        <f t="shared" si="12"/>
        <v>X</v>
      </c>
    </row>
    <row r="70" spans="3:41" x14ac:dyDescent="0.25">
      <c r="C70" s="8">
        <v>64</v>
      </c>
      <c r="D70" s="31"/>
      <c r="E70" s="36"/>
      <c r="F70" s="37"/>
      <c r="G70" s="38"/>
      <c r="H70" s="38"/>
      <c r="I70" s="38"/>
      <c r="J70" s="31"/>
      <c r="K70" s="34">
        <f t="shared" si="2"/>
        <v>76</v>
      </c>
      <c r="L70" s="34">
        <f t="shared" si="3"/>
        <v>76</v>
      </c>
      <c r="M70" s="34" t="str">
        <f t="shared" si="4"/>
        <v>X</v>
      </c>
      <c r="Y70" s="32">
        <v>66</v>
      </c>
      <c r="Z70" s="32">
        <f>'GASTOS PERSONAL DEL PROYECTO'!E75</f>
        <v>0</v>
      </c>
      <c r="AA70" s="33" t="str">
        <f t="shared" ref="AA70:AA133" si="18">RIGHT(Z70,2)</f>
        <v>0</v>
      </c>
      <c r="AB70" s="32">
        <f>'GASTOS PERSONAL DEL PROYECTO'!F75</f>
        <v>0</v>
      </c>
      <c r="AC70" s="32">
        <f>'GASTOS PERSONAL DEL PROYECTO'!G75</f>
        <v>0</v>
      </c>
      <c r="AD70" s="32">
        <f>'GASTOS PERSONAL DEL PROYECTO'!H75</f>
        <v>0</v>
      </c>
      <c r="AF70" s="33">
        <v>61</v>
      </c>
      <c r="AG70" s="32" t="str">
        <f t="shared" si="17"/>
        <v>X</v>
      </c>
      <c r="AH70" s="32">
        <f t="shared" si="15"/>
        <v>154</v>
      </c>
      <c r="AI70" s="32" t="str">
        <f t="shared" si="16"/>
        <v>X</v>
      </c>
      <c r="AJ70" s="32">
        <f>IF('GASTOS PERSONAL DEL PROYECTO'!E66="",0,'GASTOS PERSONAL DEL PROYECTO'!H66)</f>
        <v>0</v>
      </c>
      <c r="AK70" s="32" t="str">
        <f t="shared" si="8"/>
        <v>X</v>
      </c>
      <c r="AL70" s="32" t="str">
        <f t="shared" si="9"/>
        <v>X</v>
      </c>
      <c r="AM70" s="32" t="str">
        <f t="shared" si="10"/>
        <v>X</v>
      </c>
      <c r="AN70" s="32" t="str">
        <f t="shared" si="11"/>
        <v>X</v>
      </c>
      <c r="AO70" s="32" t="str">
        <f t="shared" si="12"/>
        <v>X</v>
      </c>
    </row>
    <row r="71" spans="3:41" x14ac:dyDescent="0.25">
      <c r="C71" s="8">
        <v>65</v>
      </c>
      <c r="D71" s="31"/>
      <c r="E71" s="36"/>
      <c r="F71" s="37"/>
      <c r="G71" s="38"/>
      <c r="H71" s="38"/>
      <c r="I71" s="38"/>
      <c r="J71" s="31"/>
      <c r="K71" s="34">
        <f t="shared" si="2"/>
        <v>76</v>
      </c>
      <c r="L71" s="34">
        <f t="shared" si="3"/>
        <v>76</v>
      </c>
      <c r="M71" s="34" t="str">
        <f t="shared" si="4"/>
        <v>X</v>
      </c>
      <c r="Y71" s="32">
        <v>67</v>
      </c>
      <c r="Z71" s="32">
        <f>'GASTOS PERSONAL DEL PROYECTO'!E76</f>
        <v>0</v>
      </c>
      <c r="AA71" s="33" t="str">
        <f t="shared" si="18"/>
        <v>0</v>
      </c>
      <c r="AB71" s="32">
        <f>'GASTOS PERSONAL DEL PROYECTO'!F76</f>
        <v>0</v>
      </c>
      <c r="AC71" s="32">
        <f>'GASTOS PERSONAL DEL PROYECTO'!G76</f>
        <v>0</v>
      </c>
      <c r="AD71" s="32">
        <f>'GASTOS PERSONAL DEL PROYECTO'!H76</f>
        <v>0</v>
      </c>
      <c r="AF71" s="33">
        <v>62</v>
      </c>
      <c r="AG71" s="32" t="str">
        <f t="shared" si="17"/>
        <v>X</v>
      </c>
      <c r="AH71" s="32">
        <f t="shared" si="15"/>
        <v>154</v>
      </c>
      <c r="AI71" s="32" t="str">
        <f t="shared" si="16"/>
        <v>X</v>
      </c>
      <c r="AJ71" s="32">
        <f>IF('GASTOS PERSONAL DEL PROYECTO'!E67="",0,'GASTOS PERSONAL DEL PROYECTO'!H67)</f>
        <v>0</v>
      </c>
      <c r="AK71" s="32" t="str">
        <f t="shared" si="8"/>
        <v>X</v>
      </c>
      <c r="AL71" s="32" t="str">
        <f t="shared" si="9"/>
        <v>X</v>
      </c>
      <c r="AM71" s="32" t="str">
        <f t="shared" si="10"/>
        <v>X</v>
      </c>
      <c r="AN71" s="32" t="str">
        <f t="shared" si="11"/>
        <v>X</v>
      </c>
      <c r="AO71" s="32" t="str">
        <f t="shared" si="12"/>
        <v>X</v>
      </c>
    </row>
    <row r="72" spans="3:41" x14ac:dyDescent="0.25">
      <c r="C72" s="8">
        <v>66</v>
      </c>
      <c r="D72" s="31"/>
      <c r="E72" s="36"/>
      <c r="F72" s="37"/>
      <c r="G72" s="38"/>
      <c r="H72" s="38"/>
      <c r="I72" s="38"/>
      <c r="J72" s="31"/>
      <c r="K72" s="34">
        <f t="shared" ref="K72:K81" si="19">IF(J72="",76,C72)</f>
        <v>76</v>
      </c>
      <c r="L72" s="34">
        <f t="shared" ref="L72:L81" si="20">IF(K72&lt;&gt;76,C72,76)</f>
        <v>76</v>
      </c>
      <c r="M72" s="34" t="str">
        <f t="shared" ref="M72:M81" si="21">IFERROR(VLOOKUP(SMALL($L$7:$L$81,C72),$C$7:$D$81,2,FALSE),"X")</f>
        <v>X</v>
      </c>
      <c r="Y72" s="32">
        <v>68</v>
      </c>
      <c r="Z72" s="32">
        <f>'GASTOS PERSONAL DEL PROYECTO'!E77</f>
        <v>0</v>
      </c>
      <c r="AA72" s="33" t="str">
        <f t="shared" si="18"/>
        <v>0</v>
      </c>
      <c r="AB72" s="32">
        <f>'GASTOS PERSONAL DEL PROYECTO'!F77</f>
        <v>0</v>
      </c>
      <c r="AC72" s="32">
        <f>'GASTOS PERSONAL DEL PROYECTO'!G77</f>
        <v>0</v>
      </c>
      <c r="AD72" s="32">
        <f>'GASTOS PERSONAL DEL PROYECTO'!H77</f>
        <v>0</v>
      </c>
      <c r="AF72" s="33">
        <v>63</v>
      </c>
      <c r="AG72" s="32" t="str">
        <f t="shared" si="17"/>
        <v>X</v>
      </c>
      <c r="AH72" s="32">
        <f t="shared" si="15"/>
        <v>154</v>
      </c>
      <c r="AI72" s="32" t="str">
        <f t="shared" si="16"/>
        <v>X</v>
      </c>
      <c r="AJ72" s="32">
        <f>IF('GASTOS PERSONAL DEL PROYECTO'!E68="",0,'GASTOS PERSONAL DEL PROYECTO'!H68)</f>
        <v>0</v>
      </c>
      <c r="AK72" s="32" t="str">
        <f t="shared" si="8"/>
        <v>X</v>
      </c>
      <c r="AL72" s="32" t="str">
        <f t="shared" si="9"/>
        <v>X</v>
      </c>
      <c r="AM72" s="32" t="str">
        <f t="shared" si="10"/>
        <v>X</v>
      </c>
      <c r="AN72" s="32" t="str">
        <f t="shared" si="11"/>
        <v>X</v>
      </c>
      <c r="AO72" s="32" t="str">
        <f t="shared" si="12"/>
        <v>X</v>
      </c>
    </row>
    <row r="73" spans="3:41" x14ac:dyDescent="0.25">
      <c r="C73" s="8">
        <v>67</v>
      </c>
      <c r="D73" s="31"/>
      <c r="E73" s="36"/>
      <c r="F73" s="37"/>
      <c r="G73" s="38"/>
      <c r="H73" s="38"/>
      <c r="I73" s="38"/>
      <c r="J73" s="31"/>
      <c r="K73" s="34">
        <f t="shared" si="19"/>
        <v>76</v>
      </c>
      <c r="L73" s="34">
        <f t="shared" si="20"/>
        <v>76</v>
      </c>
      <c r="M73" s="34" t="str">
        <f t="shared" si="21"/>
        <v>X</v>
      </c>
      <c r="Y73" s="32">
        <v>69</v>
      </c>
      <c r="Z73" s="32">
        <f>'GASTOS PERSONAL DEL PROYECTO'!E78</f>
        <v>0</v>
      </c>
      <c r="AA73" s="33" t="str">
        <f t="shared" si="18"/>
        <v>0</v>
      </c>
      <c r="AB73" s="32">
        <f>'GASTOS PERSONAL DEL PROYECTO'!F78</f>
        <v>0</v>
      </c>
      <c r="AC73" s="32">
        <f>'GASTOS PERSONAL DEL PROYECTO'!G78</f>
        <v>0</v>
      </c>
      <c r="AD73" s="32">
        <f>'GASTOS PERSONAL DEL PROYECTO'!H78</f>
        <v>0</v>
      </c>
      <c r="AF73" s="33">
        <v>64</v>
      </c>
      <c r="AG73" s="32" t="str">
        <f t="shared" si="17"/>
        <v>X</v>
      </c>
      <c r="AH73" s="32">
        <f t="shared" si="15"/>
        <v>154</v>
      </c>
      <c r="AI73" s="32" t="str">
        <f t="shared" si="16"/>
        <v>X</v>
      </c>
      <c r="AJ73" s="32">
        <f>IF('GASTOS PERSONAL DEL PROYECTO'!E69="",0,'GASTOS PERSONAL DEL PROYECTO'!H69)</f>
        <v>0</v>
      </c>
      <c r="AK73" s="32" t="str">
        <f t="shared" si="8"/>
        <v>X</v>
      </c>
      <c r="AL73" s="32" t="str">
        <f t="shared" si="9"/>
        <v>X</v>
      </c>
      <c r="AM73" s="32" t="str">
        <f t="shared" si="10"/>
        <v>X</v>
      </c>
      <c r="AN73" s="32" t="str">
        <f t="shared" si="11"/>
        <v>X</v>
      </c>
      <c r="AO73" s="32" t="str">
        <f t="shared" si="12"/>
        <v>X</v>
      </c>
    </row>
    <row r="74" spans="3:41" x14ac:dyDescent="0.25">
      <c r="C74" s="8">
        <v>68</v>
      </c>
      <c r="D74" s="31"/>
      <c r="E74" s="36"/>
      <c r="F74" s="37"/>
      <c r="G74" s="38"/>
      <c r="H74" s="38"/>
      <c r="I74" s="38"/>
      <c r="J74" s="31"/>
      <c r="K74" s="34">
        <f t="shared" si="19"/>
        <v>76</v>
      </c>
      <c r="L74" s="34">
        <f t="shared" si="20"/>
        <v>76</v>
      </c>
      <c r="M74" s="34" t="str">
        <f t="shared" si="21"/>
        <v>X</v>
      </c>
      <c r="Y74" s="32">
        <v>70</v>
      </c>
      <c r="Z74" s="32">
        <f>'GASTOS PERSONAL DEL PROYECTO'!E79</f>
        <v>0</v>
      </c>
      <c r="AA74" s="33" t="str">
        <f t="shared" si="18"/>
        <v>0</v>
      </c>
      <c r="AB74" s="32">
        <f>'GASTOS PERSONAL DEL PROYECTO'!F79</f>
        <v>0</v>
      </c>
      <c r="AC74" s="32">
        <f>'GASTOS PERSONAL DEL PROYECTO'!G79</f>
        <v>0</v>
      </c>
      <c r="AD74" s="32">
        <f>'GASTOS PERSONAL DEL PROYECTO'!H79</f>
        <v>0</v>
      </c>
      <c r="AF74" s="33">
        <v>65</v>
      </c>
      <c r="AG74" s="32" t="str">
        <f t="shared" si="17"/>
        <v>X</v>
      </c>
      <c r="AH74" s="32">
        <f t="shared" ref="AH74:AH105" si="22">COUNTIF($AG$10:$AG$163,"&lt;="&amp;AG74)</f>
        <v>154</v>
      </c>
      <c r="AI74" s="32" t="str">
        <f t="shared" ref="AI74:AI105" si="23">AG74</f>
        <v>X</v>
      </c>
      <c r="AJ74" s="32">
        <f>IF('GASTOS PERSONAL DEL PROYECTO'!E70="",0,'GASTOS PERSONAL DEL PROYECTO'!H70)</f>
        <v>0</v>
      </c>
      <c r="AK74" s="32" t="str">
        <f t="shared" si="8"/>
        <v>X</v>
      </c>
      <c r="AL74" s="32" t="str">
        <f t="shared" si="9"/>
        <v>X</v>
      </c>
      <c r="AM74" s="32" t="str">
        <f t="shared" si="10"/>
        <v>X</v>
      </c>
      <c r="AN74" s="32" t="str">
        <f t="shared" si="11"/>
        <v>X</v>
      </c>
      <c r="AO74" s="32" t="str">
        <f t="shared" si="12"/>
        <v>X</v>
      </c>
    </row>
    <row r="75" spans="3:41" x14ac:dyDescent="0.25">
      <c r="C75" s="8">
        <v>69</v>
      </c>
      <c r="D75" s="31"/>
      <c r="E75" s="36"/>
      <c r="F75" s="37"/>
      <c r="G75" s="38"/>
      <c r="H75" s="38"/>
      <c r="I75" s="38"/>
      <c r="J75" s="31"/>
      <c r="K75" s="34">
        <f t="shared" si="19"/>
        <v>76</v>
      </c>
      <c r="L75" s="34">
        <f t="shared" si="20"/>
        <v>76</v>
      </c>
      <c r="M75" s="34" t="str">
        <f t="shared" si="21"/>
        <v>X</v>
      </c>
      <c r="Y75" s="32">
        <v>71</v>
      </c>
      <c r="Z75" s="32">
        <f>'GASTOS PERSONAL DEL PROYECTO'!E80</f>
        <v>0</v>
      </c>
      <c r="AA75" s="33" t="str">
        <f t="shared" si="18"/>
        <v>0</v>
      </c>
      <c r="AB75" s="32">
        <f>'GASTOS PERSONAL DEL PROYECTO'!F80</f>
        <v>0</v>
      </c>
      <c r="AC75" s="32">
        <f>'GASTOS PERSONAL DEL PROYECTO'!G80</f>
        <v>0</v>
      </c>
      <c r="AD75" s="32">
        <f>'GASTOS PERSONAL DEL PROYECTO'!H80</f>
        <v>0</v>
      </c>
      <c r="AF75" s="33">
        <v>66</v>
      </c>
      <c r="AG75" s="32" t="str">
        <f t="shared" si="17"/>
        <v>X</v>
      </c>
      <c r="AH75" s="32">
        <f t="shared" si="22"/>
        <v>154</v>
      </c>
      <c r="AI75" s="32" t="str">
        <f t="shared" si="23"/>
        <v>X</v>
      </c>
      <c r="AJ75" s="32">
        <f>IF('GASTOS PERSONAL DEL PROYECTO'!E71="",0,'GASTOS PERSONAL DEL PROYECTO'!H71)</f>
        <v>0</v>
      </c>
      <c r="AK75" s="32" t="str">
        <f t="shared" ref="AK75:AK138" si="24">IFERROR(VLOOKUP(AF75,$AH$10:$AJ$163,2,FALSE),"X")</f>
        <v>X</v>
      </c>
      <c r="AL75" s="32" t="str">
        <f t="shared" ref="AL75:AL138" si="25">IFERROR(VLOOKUP(AF75,$AH$10:$AJ$163,3,FALSE),"X")</f>
        <v>X</v>
      </c>
      <c r="AM75" s="32" t="str">
        <f t="shared" ref="AM75:AM138" si="26">IF(AK75=CONCATENATE(RIGHT($AG$5,2)," A"),$AI$5,IF(AK75=CONCATENATE(RIGHT($AG$6,2)," A"),$AI$6,IF(AK75=CONCATENATE(RIGHT($AG$7,2)," A"),$AI$7,IF(AK75=CONCATENATE(RIGHT($AG$8,2)," A"),$AI$8,AK75))))</f>
        <v>X</v>
      </c>
      <c r="AN75" s="32" t="str">
        <f t="shared" ref="AN75:AN138" si="27">IF(OR(LEFT(AM75,2)=$AH$5,LEFT(AM75,2)=$AH$6,LEFT(AM75,2)=$AH$7,LEFT(AM75,2)=$AH$8,),MID(AM75,3,6),AM75)</f>
        <v>X</v>
      </c>
      <c r="AO75" s="32" t="str">
        <f t="shared" ref="AO75:AO138" si="28">IF(AL75=0,"X",AL75)</f>
        <v>X</v>
      </c>
    </row>
    <row r="76" spans="3:41" x14ac:dyDescent="0.25">
      <c r="C76" s="8">
        <v>70</v>
      </c>
      <c r="D76" s="31"/>
      <c r="E76" s="36"/>
      <c r="F76" s="37"/>
      <c r="G76" s="38"/>
      <c r="H76" s="38"/>
      <c r="I76" s="38"/>
      <c r="J76" s="31"/>
      <c r="K76" s="34">
        <f t="shared" si="19"/>
        <v>76</v>
      </c>
      <c r="L76" s="34">
        <f t="shared" si="20"/>
        <v>76</v>
      </c>
      <c r="M76" s="34" t="str">
        <f t="shared" si="21"/>
        <v>X</v>
      </c>
      <c r="Y76" s="32">
        <v>72</v>
      </c>
      <c r="Z76" s="32">
        <f>'GASTOS PERSONAL DEL PROYECTO'!E81</f>
        <v>0</v>
      </c>
      <c r="AA76" s="33" t="str">
        <f t="shared" si="18"/>
        <v>0</v>
      </c>
      <c r="AB76" s="32">
        <f>'GASTOS PERSONAL DEL PROYECTO'!F81</f>
        <v>0</v>
      </c>
      <c r="AC76" s="32">
        <f>'GASTOS PERSONAL DEL PROYECTO'!G81</f>
        <v>0</v>
      </c>
      <c r="AD76" s="32">
        <f>'GASTOS PERSONAL DEL PROYECTO'!H81</f>
        <v>0</v>
      </c>
      <c r="AF76" s="33">
        <v>67</v>
      </c>
      <c r="AG76" s="32" t="str">
        <f t="shared" si="17"/>
        <v>X</v>
      </c>
      <c r="AH76" s="32">
        <f t="shared" si="22"/>
        <v>154</v>
      </c>
      <c r="AI76" s="32" t="str">
        <f t="shared" si="23"/>
        <v>X</v>
      </c>
      <c r="AJ76" s="32">
        <f>IF('GASTOS PERSONAL DEL PROYECTO'!E72="",0,'GASTOS PERSONAL DEL PROYECTO'!H72)</f>
        <v>0</v>
      </c>
      <c r="AK76" s="32" t="str">
        <f t="shared" si="24"/>
        <v>X</v>
      </c>
      <c r="AL76" s="32" t="str">
        <f t="shared" si="25"/>
        <v>X</v>
      </c>
      <c r="AM76" s="32" t="str">
        <f t="shared" si="26"/>
        <v>X</v>
      </c>
      <c r="AN76" s="32" t="str">
        <f t="shared" si="27"/>
        <v>X</v>
      </c>
      <c r="AO76" s="32" t="str">
        <f t="shared" si="28"/>
        <v>X</v>
      </c>
    </row>
    <row r="77" spans="3:41" x14ac:dyDescent="0.25">
      <c r="C77" s="8">
        <v>71</v>
      </c>
      <c r="D77" s="31"/>
      <c r="E77" s="36"/>
      <c r="F77" s="37"/>
      <c r="G77" s="38"/>
      <c r="H77" s="38"/>
      <c r="I77" s="38"/>
      <c r="J77" s="31"/>
      <c r="K77" s="34">
        <f t="shared" si="19"/>
        <v>76</v>
      </c>
      <c r="L77" s="34">
        <f t="shared" si="20"/>
        <v>76</v>
      </c>
      <c r="M77" s="34" t="str">
        <f t="shared" si="21"/>
        <v>X</v>
      </c>
      <c r="Y77" s="32">
        <v>73</v>
      </c>
      <c r="Z77" s="32">
        <f>'GASTOS PERSONAL DEL PROYECTO'!E82</f>
        <v>0</v>
      </c>
      <c r="AA77" s="33" t="str">
        <f t="shared" si="18"/>
        <v>0</v>
      </c>
      <c r="AB77" s="32">
        <f>'GASTOS PERSONAL DEL PROYECTO'!F82</f>
        <v>0</v>
      </c>
      <c r="AC77" s="32">
        <f>'GASTOS PERSONAL DEL PROYECTO'!G82</f>
        <v>0</v>
      </c>
      <c r="AD77" s="32">
        <f>'GASTOS PERSONAL DEL PROYECTO'!H82</f>
        <v>0</v>
      </c>
      <c r="AF77" s="33">
        <v>68</v>
      </c>
      <c r="AG77" s="32" t="str">
        <f t="shared" si="17"/>
        <v>X</v>
      </c>
      <c r="AH77" s="32">
        <f t="shared" si="22"/>
        <v>154</v>
      </c>
      <c r="AI77" s="32" t="str">
        <f t="shared" si="23"/>
        <v>X</v>
      </c>
      <c r="AJ77" s="32">
        <f>IF('GASTOS PERSONAL DEL PROYECTO'!E73="",0,'GASTOS PERSONAL DEL PROYECTO'!H73)</f>
        <v>0</v>
      </c>
      <c r="AK77" s="32" t="str">
        <f t="shared" si="24"/>
        <v>X</v>
      </c>
      <c r="AL77" s="32" t="str">
        <f t="shared" si="25"/>
        <v>X</v>
      </c>
      <c r="AM77" s="32" t="str">
        <f t="shared" si="26"/>
        <v>X</v>
      </c>
      <c r="AN77" s="32" t="str">
        <f t="shared" si="27"/>
        <v>X</v>
      </c>
      <c r="AO77" s="32" t="str">
        <f t="shared" si="28"/>
        <v>X</v>
      </c>
    </row>
    <row r="78" spans="3:41" x14ac:dyDescent="0.25">
      <c r="C78" s="8">
        <v>72</v>
      </c>
      <c r="D78" s="31"/>
      <c r="E78" s="36"/>
      <c r="F78" s="37"/>
      <c r="G78" s="38"/>
      <c r="H78" s="38"/>
      <c r="I78" s="38"/>
      <c r="J78" s="31"/>
      <c r="K78" s="34">
        <f t="shared" si="19"/>
        <v>76</v>
      </c>
      <c r="L78" s="34">
        <f t="shared" si="20"/>
        <v>76</v>
      </c>
      <c r="M78" s="34" t="str">
        <f t="shared" si="21"/>
        <v>X</v>
      </c>
      <c r="Y78" s="32">
        <v>74</v>
      </c>
      <c r="Z78" s="32">
        <f>'GASTOS PERSONAL DEL PROYECTO'!E83</f>
        <v>0</v>
      </c>
      <c r="AA78" s="33" t="str">
        <f t="shared" si="18"/>
        <v>0</v>
      </c>
      <c r="AB78" s="32">
        <f>'GASTOS PERSONAL DEL PROYECTO'!F83</f>
        <v>0</v>
      </c>
      <c r="AC78" s="32">
        <f>'GASTOS PERSONAL DEL PROYECTO'!G83</f>
        <v>0</v>
      </c>
      <c r="AD78" s="32">
        <f>'GASTOS PERSONAL DEL PROYECTO'!H83</f>
        <v>0</v>
      </c>
      <c r="AF78" s="33">
        <v>69</v>
      </c>
      <c r="AG78" s="32" t="str">
        <f t="shared" si="17"/>
        <v>X</v>
      </c>
      <c r="AH78" s="32">
        <f t="shared" si="22"/>
        <v>154</v>
      </c>
      <c r="AI78" s="32" t="str">
        <f t="shared" si="23"/>
        <v>X</v>
      </c>
      <c r="AJ78" s="32">
        <f>IF('GASTOS PERSONAL DEL PROYECTO'!E74="",0,'GASTOS PERSONAL DEL PROYECTO'!H74)</f>
        <v>0</v>
      </c>
      <c r="AK78" s="32" t="str">
        <f t="shared" si="24"/>
        <v>X</v>
      </c>
      <c r="AL78" s="32" t="str">
        <f t="shared" si="25"/>
        <v>X</v>
      </c>
      <c r="AM78" s="32" t="str">
        <f t="shared" si="26"/>
        <v>X</v>
      </c>
      <c r="AN78" s="32" t="str">
        <f t="shared" si="27"/>
        <v>X</v>
      </c>
      <c r="AO78" s="32" t="str">
        <f t="shared" si="28"/>
        <v>X</v>
      </c>
    </row>
    <row r="79" spans="3:41" x14ac:dyDescent="0.25">
      <c r="C79" s="8">
        <v>73</v>
      </c>
      <c r="D79" s="31"/>
      <c r="E79" s="36"/>
      <c r="F79" s="37"/>
      <c r="G79" s="38"/>
      <c r="H79" s="38"/>
      <c r="I79" s="38"/>
      <c r="J79" s="31"/>
      <c r="K79" s="34">
        <f t="shared" si="19"/>
        <v>76</v>
      </c>
      <c r="L79" s="34">
        <f t="shared" si="20"/>
        <v>76</v>
      </c>
      <c r="M79" s="34" t="str">
        <f t="shared" si="21"/>
        <v>X</v>
      </c>
      <c r="Y79" s="32">
        <v>75</v>
      </c>
      <c r="Z79" s="32">
        <f>'GASTOS PERSONAL DEL PROYECTO'!E84</f>
        <v>0</v>
      </c>
      <c r="AA79" s="33" t="str">
        <f t="shared" si="18"/>
        <v>0</v>
      </c>
      <c r="AB79" s="32">
        <f>'GASTOS PERSONAL DEL PROYECTO'!F84</f>
        <v>0</v>
      </c>
      <c r="AC79" s="32">
        <f>'GASTOS PERSONAL DEL PROYECTO'!G84</f>
        <v>0</v>
      </c>
      <c r="AD79" s="32">
        <f>'GASTOS PERSONAL DEL PROYECTO'!H84</f>
        <v>0</v>
      </c>
      <c r="AF79" s="33">
        <v>70</v>
      </c>
      <c r="AG79" s="32" t="str">
        <f t="shared" si="17"/>
        <v>X</v>
      </c>
      <c r="AH79" s="32">
        <f t="shared" si="22"/>
        <v>154</v>
      </c>
      <c r="AI79" s="32" t="str">
        <f t="shared" si="23"/>
        <v>X</v>
      </c>
      <c r="AJ79" s="32">
        <f>IF('GASTOS PERSONAL DEL PROYECTO'!E75="",0,'GASTOS PERSONAL DEL PROYECTO'!H75)</f>
        <v>0</v>
      </c>
      <c r="AK79" s="32" t="str">
        <f t="shared" si="24"/>
        <v>X</v>
      </c>
      <c r="AL79" s="32" t="str">
        <f t="shared" si="25"/>
        <v>X</v>
      </c>
      <c r="AM79" s="32" t="str">
        <f t="shared" si="26"/>
        <v>X</v>
      </c>
      <c r="AN79" s="32" t="str">
        <f t="shared" si="27"/>
        <v>X</v>
      </c>
      <c r="AO79" s="32" t="str">
        <f t="shared" si="28"/>
        <v>X</v>
      </c>
    </row>
    <row r="80" spans="3:41" x14ac:dyDescent="0.25">
      <c r="C80" s="8">
        <v>74</v>
      </c>
      <c r="D80" s="31"/>
      <c r="E80" s="36"/>
      <c r="F80" s="37"/>
      <c r="G80" s="38"/>
      <c r="H80" s="38"/>
      <c r="I80" s="38"/>
      <c r="J80" s="31"/>
      <c r="K80" s="34">
        <f t="shared" si="19"/>
        <v>76</v>
      </c>
      <c r="L80" s="34">
        <f t="shared" si="20"/>
        <v>76</v>
      </c>
      <c r="M80" s="34" t="str">
        <f t="shared" si="21"/>
        <v>X</v>
      </c>
      <c r="Y80" s="32">
        <v>76</v>
      </c>
      <c r="Z80" s="32">
        <f>'GASTOS PERSONAL DEL PROYECTO'!E85</f>
        <v>0</v>
      </c>
      <c r="AA80" s="33" t="str">
        <f t="shared" si="18"/>
        <v>0</v>
      </c>
      <c r="AB80" s="32">
        <f>'GASTOS PERSONAL DEL PROYECTO'!F85</f>
        <v>0</v>
      </c>
      <c r="AC80" s="32">
        <f>'GASTOS PERSONAL DEL PROYECTO'!G85</f>
        <v>0</v>
      </c>
      <c r="AD80" s="32">
        <f>'GASTOS PERSONAL DEL PROYECTO'!H85</f>
        <v>0</v>
      </c>
      <c r="AF80" s="33">
        <v>71</v>
      </c>
      <c r="AG80" s="32" t="str">
        <f t="shared" si="17"/>
        <v>X</v>
      </c>
      <c r="AH80" s="32">
        <f t="shared" si="22"/>
        <v>154</v>
      </c>
      <c r="AI80" s="32" t="str">
        <f t="shared" si="23"/>
        <v>X</v>
      </c>
      <c r="AJ80" s="32">
        <f>IF('GASTOS PERSONAL DEL PROYECTO'!E76="",0,'GASTOS PERSONAL DEL PROYECTO'!H76)</f>
        <v>0</v>
      </c>
      <c r="AK80" s="32" t="str">
        <f t="shared" si="24"/>
        <v>X</v>
      </c>
      <c r="AL80" s="32" t="str">
        <f t="shared" si="25"/>
        <v>X</v>
      </c>
      <c r="AM80" s="32" t="str">
        <f t="shared" si="26"/>
        <v>X</v>
      </c>
      <c r="AN80" s="32" t="str">
        <f t="shared" si="27"/>
        <v>X</v>
      </c>
      <c r="AO80" s="32" t="str">
        <f t="shared" si="28"/>
        <v>X</v>
      </c>
    </row>
    <row r="81" spans="3:41" x14ac:dyDescent="0.25">
      <c r="C81" s="8">
        <v>75</v>
      </c>
      <c r="D81" s="31"/>
      <c r="E81" s="36"/>
      <c r="F81" s="37"/>
      <c r="G81" s="38"/>
      <c r="H81" s="38"/>
      <c r="I81" s="38"/>
      <c r="J81" s="31"/>
      <c r="K81" s="34">
        <f t="shared" si="19"/>
        <v>76</v>
      </c>
      <c r="L81" s="34">
        <f t="shared" si="20"/>
        <v>76</v>
      </c>
      <c r="M81" s="34" t="str">
        <f t="shared" si="21"/>
        <v>X</v>
      </c>
      <c r="Y81" s="32">
        <v>77</v>
      </c>
      <c r="Z81" s="32">
        <f>'GASTOS PERSONAL DEL PROYECTO'!E86</f>
        <v>0</v>
      </c>
      <c r="AA81" s="33" t="str">
        <f t="shared" si="18"/>
        <v>0</v>
      </c>
      <c r="AB81" s="32">
        <f>'GASTOS PERSONAL DEL PROYECTO'!F86</f>
        <v>0</v>
      </c>
      <c r="AC81" s="32">
        <f>'GASTOS PERSONAL DEL PROYECTO'!G86</f>
        <v>0</v>
      </c>
      <c r="AD81" s="32">
        <f>'GASTOS PERSONAL DEL PROYECTO'!H86</f>
        <v>0</v>
      </c>
      <c r="AF81" s="33">
        <v>72</v>
      </c>
      <c r="AG81" s="32" t="str">
        <f t="shared" si="17"/>
        <v>X</v>
      </c>
      <c r="AH81" s="32">
        <f t="shared" si="22"/>
        <v>154</v>
      </c>
      <c r="AI81" s="32" t="str">
        <f t="shared" si="23"/>
        <v>X</v>
      </c>
      <c r="AJ81" s="32">
        <f>IF('GASTOS PERSONAL DEL PROYECTO'!E77="",0,'GASTOS PERSONAL DEL PROYECTO'!H77)</f>
        <v>0</v>
      </c>
      <c r="AK81" s="32" t="str">
        <f t="shared" si="24"/>
        <v>X</v>
      </c>
      <c r="AL81" s="32" t="str">
        <f t="shared" si="25"/>
        <v>X</v>
      </c>
      <c r="AM81" s="32" t="str">
        <f t="shared" si="26"/>
        <v>X</v>
      </c>
      <c r="AN81" s="32" t="str">
        <f t="shared" si="27"/>
        <v>X</v>
      </c>
      <c r="AO81" s="32" t="str">
        <f t="shared" si="28"/>
        <v>X</v>
      </c>
    </row>
    <row r="82" spans="3:41" x14ac:dyDescent="0.25">
      <c r="Y82" s="32">
        <v>78</v>
      </c>
      <c r="Z82" s="32">
        <f>'GASTOS PERSONAL DEL PROYECTO'!E87</f>
        <v>0</v>
      </c>
      <c r="AA82" s="33" t="str">
        <f t="shared" si="18"/>
        <v>0</v>
      </c>
      <c r="AB82" s="32">
        <f>'GASTOS PERSONAL DEL PROYECTO'!F87</f>
        <v>0</v>
      </c>
      <c r="AC82" s="32">
        <f>'GASTOS PERSONAL DEL PROYECTO'!G87</f>
        <v>0</v>
      </c>
      <c r="AD82" s="32">
        <f>'GASTOS PERSONAL DEL PROYECTO'!H87</f>
        <v>0</v>
      </c>
      <c r="AF82" s="33">
        <v>73</v>
      </c>
      <c r="AG82" s="32" t="str">
        <f t="shared" si="17"/>
        <v>X</v>
      </c>
      <c r="AH82" s="32">
        <f t="shared" si="22"/>
        <v>154</v>
      </c>
      <c r="AI82" s="32" t="str">
        <f t="shared" si="23"/>
        <v>X</v>
      </c>
      <c r="AJ82" s="32">
        <f>IF('GASTOS PERSONAL DEL PROYECTO'!E78="",0,'GASTOS PERSONAL DEL PROYECTO'!H78)</f>
        <v>0</v>
      </c>
      <c r="AK82" s="32" t="str">
        <f t="shared" si="24"/>
        <v>X</v>
      </c>
      <c r="AL82" s="32" t="str">
        <f t="shared" si="25"/>
        <v>X</v>
      </c>
      <c r="AM82" s="32" t="str">
        <f t="shared" si="26"/>
        <v>X</v>
      </c>
      <c r="AN82" s="32" t="str">
        <f t="shared" si="27"/>
        <v>X</v>
      </c>
      <c r="AO82" s="32" t="str">
        <f t="shared" si="28"/>
        <v>X</v>
      </c>
    </row>
    <row r="83" spans="3:41" x14ac:dyDescent="0.25">
      <c r="Y83" s="32">
        <v>79</v>
      </c>
      <c r="Z83" s="32">
        <f>'GASTOS PERSONAL DEL PROYECTO'!E88</f>
        <v>0</v>
      </c>
      <c r="AA83" s="33" t="str">
        <f t="shared" si="18"/>
        <v>0</v>
      </c>
      <c r="AB83" s="32">
        <f>'GASTOS PERSONAL DEL PROYECTO'!F88</f>
        <v>0</v>
      </c>
      <c r="AC83" s="32">
        <f>'GASTOS PERSONAL DEL PROYECTO'!G88</f>
        <v>0</v>
      </c>
      <c r="AD83" s="32">
        <f>'GASTOS PERSONAL DEL PROYECTO'!H88</f>
        <v>0</v>
      </c>
      <c r="AF83" s="33">
        <v>74</v>
      </c>
      <c r="AG83" s="32" t="str">
        <f t="shared" si="17"/>
        <v>X</v>
      </c>
      <c r="AH83" s="32">
        <f t="shared" si="22"/>
        <v>154</v>
      </c>
      <c r="AI83" s="32" t="str">
        <f t="shared" si="23"/>
        <v>X</v>
      </c>
      <c r="AJ83" s="32">
        <f>IF('GASTOS PERSONAL DEL PROYECTO'!E79="",0,'GASTOS PERSONAL DEL PROYECTO'!H79)</f>
        <v>0</v>
      </c>
      <c r="AK83" s="32" t="str">
        <f t="shared" si="24"/>
        <v>X</v>
      </c>
      <c r="AL83" s="32" t="str">
        <f t="shared" si="25"/>
        <v>X</v>
      </c>
      <c r="AM83" s="32" t="str">
        <f t="shared" si="26"/>
        <v>X</v>
      </c>
      <c r="AN83" s="32" t="str">
        <f t="shared" si="27"/>
        <v>X</v>
      </c>
      <c r="AO83" s="32" t="str">
        <f t="shared" si="28"/>
        <v>X</v>
      </c>
    </row>
    <row r="84" spans="3:41" x14ac:dyDescent="0.25">
      <c r="Y84" s="32">
        <v>80</v>
      </c>
      <c r="Z84" s="32">
        <f>'GASTOS PERSONAL DEL PROYECTO'!E89</f>
        <v>0</v>
      </c>
      <c r="AA84" s="33" t="str">
        <f t="shared" si="18"/>
        <v>0</v>
      </c>
      <c r="AB84" s="32">
        <f>'GASTOS PERSONAL DEL PROYECTO'!F89</f>
        <v>0</v>
      </c>
      <c r="AC84" s="32">
        <f>'GASTOS PERSONAL DEL PROYECTO'!G89</f>
        <v>0</v>
      </c>
      <c r="AD84" s="32">
        <f>'GASTOS PERSONAL DEL PROYECTO'!H89</f>
        <v>0</v>
      </c>
      <c r="AF84" s="33">
        <v>75</v>
      </c>
      <c r="AG84" s="32" t="str">
        <f t="shared" si="17"/>
        <v>X</v>
      </c>
      <c r="AH84" s="32">
        <f t="shared" si="22"/>
        <v>154</v>
      </c>
      <c r="AI84" s="32" t="str">
        <f t="shared" si="23"/>
        <v>X</v>
      </c>
      <c r="AJ84" s="32">
        <f>IF('GASTOS PERSONAL DEL PROYECTO'!E80="",0,'GASTOS PERSONAL DEL PROYECTO'!H80)</f>
        <v>0</v>
      </c>
      <c r="AK84" s="32" t="str">
        <f t="shared" si="24"/>
        <v>X</v>
      </c>
      <c r="AL84" s="32" t="str">
        <f t="shared" si="25"/>
        <v>X</v>
      </c>
      <c r="AM84" s="32" t="str">
        <f t="shared" si="26"/>
        <v>X</v>
      </c>
      <c r="AN84" s="32" t="str">
        <f t="shared" si="27"/>
        <v>X</v>
      </c>
      <c r="AO84" s="32" t="str">
        <f t="shared" si="28"/>
        <v>X</v>
      </c>
    </row>
    <row r="85" spans="3:41" x14ac:dyDescent="0.25">
      <c r="Y85" s="32">
        <v>81</v>
      </c>
      <c r="Z85" s="32">
        <f>'GASTOS PERSONAL DEL PROYECTO'!E90</f>
        <v>0</v>
      </c>
      <c r="AA85" s="33" t="str">
        <f t="shared" si="18"/>
        <v>0</v>
      </c>
      <c r="AB85" s="32">
        <f>'GASTOS PERSONAL DEL PROYECTO'!F90</f>
        <v>0</v>
      </c>
      <c r="AC85" s="32">
        <f>'GASTOS PERSONAL DEL PROYECTO'!G90</f>
        <v>0</v>
      </c>
      <c r="AD85" s="32">
        <f>'GASTOS PERSONAL DEL PROYECTO'!H90</f>
        <v>0</v>
      </c>
      <c r="AF85" s="33">
        <v>76</v>
      </c>
      <c r="AG85" s="32" t="str">
        <f t="shared" si="17"/>
        <v>X</v>
      </c>
      <c r="AH85" s="32">
        <f t="shared" si="22"/>
        <v>154</v>
      </c>
      <c r="AI85" s="32" t="str">
        <f t="shared" si="23"/>
        <v>X</v>
      </c>
      <c r="AJ85" s="32">
        <f>IF('GASTOS PERSONAL DEL PROYECTO'!E81="",0,'GASTOS PERSONAL DEL PROYECTO'!H81)</f>
        <v>0</v>
      </c>
      <c r="AK85" s="32" t="str">
        <f t="shared" si="24"/>
        <v>X</v>
      </c>
      <c r="AL85" s="32" t="str">
        <f t="shared" si="25"/>
        <v>X</v>
      </c>
      <c r="AM85" s="32" t="str">
        <f t="shared" si="26"/>
        <v>X</v>
      </c>
      <c r="AN85" s="32" t="str">
        <f t="shared" si="27"/>
        <v>X</v>
      </c>
      <c r="AO85" s="32" t="str">
        <f t="shared" si="28"/>
        <v>X</v>
      </c>
    </row>
    <row r="86" spans="3:41" x14ac:dyDescent="0.25">
      <c r="Y86" s="32">
        <v>82</v>
      </c>
      <c r="Z86" s="32">
        <f>'GASTOS PERSONAL DEL PROYECTO'!E91</f>
        <v>0</v>
      </c>
      <c r="AA86" s="33" t="str">
        <f t="shared" si="18"/>
        <v>0</v>
      </c>
      <c r="AB86" s="32">
        <f>'GASTOS PERSONAL DEL PROYECTO'!F91</f>
        <v>0</v>
      </c>
      <c r="AC86" s="32">
        <f>'GASTOS PERSONAL DEL PROYECTO'!G91</f>
        <v>0</v>
      </c>
      <c r="AD86" s="32">
        <f>'GASTOS PERSONAL DEL PROYECTO'!H91</f>
        <v>0</v>
      </c>
      <c r="AF86" s="33">
        <v>77</v>
      </c>
      <c r="AG86" s="32" t="str">
        <f t="shared" si="17"/>
        <v>X</v>
      </c>
      <c r="AH86" s="32">
        <f t="shared" si="22"/>
        <v>154</v>
      </c>
      <c r="AI86" s="32" t="str">
        <f t="shared" si="23"/>
        <v>X</v>
      </c>
      <c r="AJ86" s="32">
        <f>IF('GASTOS PERSONAL DEL PROYECTO'!E82="",0,'GASTOS PERSONAL DEL PROYECTO'!H82)</f>
        <v>0</v>
      </c>
      <c r="AK86" s="32" t="str">
        <f t="shared" si="24"/>
        <v>X</v>
      </c>
      <c r="AL86" s="32" t="str">
        <f t="shared" si="25"/>
        <v>X</v>
      </c>
      <c r="AM86" s="32" t="str">
        <f t="shared" si="26"/>
        <v>X</v>
      </c>
      <c r="AN86" s="32" t="str">
        <f t="shared" si="27"/>
        <v>X</v>
      </c>
      <c r="AO86" s="32" t="str">
        <f t="shared" si="28"/>
        <v>X</v>
      </c>
    </row>
    <row r="87" spans="3:41" x14ac:dyDescent="0.25">
      <c r="Y87" s="32">
        <v>83</v>
      </c>
      <c r="Z87" s="32">
        <f>'GASTOS PERSONAL DEL PROYECTO'!E92</f>
        <v>0</v>
      </c>
      <c r="AA87" s="33" t="str">
        <f t="shared" si="18"/>
        <v>0</v>
      </c>
      <c r="AB87" s="32">
        <f>'GASTOS PERSONAL DEL PROYECTO'!F92</f>
        <v>0</v>
      </c>
      <c r="AC87" s="32">
        <f>'GASTOS PERSONAL DEL PROYECTO'!G92</f>
        <v>0</v>
      </c>
      <c r="AD87" s="32">
        <f>'GASTOS PERSONAL DEL PROYECTO'!H92</f>
        <v>0</v>
      </c>
      <c r="AF87" s="33">
        <v>78</v>
      </c>
      <c r="AG87" s="32" t="str">
        <f t="shared" ref="AG87:AG118" si="29">IF(Z78=0,"X",CONCATENATE(RIGHT(VALUE(Z78),2)," ",AB78))</f>
        <v>X</v>
      </c>
      <c r="AH87" s="32">
        <f t="shared" si="22"/>
        <v>154</v>
      </c>
      <c r="AI87" s="32" t="str">
        <f t="shared" si="23"/>
        <v>X</v>
      </c>
      <c r="AJ87" s="32">
        <f>IF('GASTOS PERSONAL DEL PROYECTO'!E83="",0,'GASTOS PERSONAL DEL PROYECTO'!H83)</f>
        <v>0</v>
      </c>
      <c r="AK87" s="32" t="str">
        <f t="shared" si="24"/>
        <v>X</v>
      </c>
      <c r="AL87" s="32" t="str">
        <f t="shared" si="25"/>
        <v>X</v>
      </c>
      <c r="AM87" s="32" t="str">
        <f t="shared" si="26"/>
        <v>X</v>
      </c>
      <c r="AN87" s="32" t="str">
        <f t="shared" si="27"/>
        <v>X</v>
      </c>
      <c r="AO87" s="32" t="str">
        <f t="shared" si="28"/>
        <v>X</v>
      </c>
    </row>
    <row r="88" spans="3:41" x14ac:dyDescent="0.25">
      <c r="Y88" s="32">
        <v>84</v>
      </c>
      <c r="Z88" s="32">
        <f>'GASTOS PERSONAL DEL PROYECTO'!E93</f>
        <v>0</v>
      </c>
      <c r="AA88" s="33" t="str">
        <f t="shared" si="18"/>
        <v>0</v>
      </c>
      <c r="AB88" s="32">
        <f>'GASTOS PERSONAL DEL PROYECTO'!F93</f>
        <v>0</v>
      </c>
      <c r="AC88" s="32">
        <f>'GASTOS PERSONAL DEL PROYECTO'!G93</f>
        <v>0</v>
      </c>
      <c r="AD88" s="32">
        <f>'GASTOS PERSONAL DEL PROYECTO'!H93</f>
        <v>0</v>
      </c>
      <c r="AF88" s="33">
        <v>79</v>
      </c>
      <c r="AG88" s="32" t="str">
        <f t="shared" si="29"/>
        <v>X</v>
      </c>
      <c r="AH88" s="32">
        <f t="shared" si="22"/>
        <v>154</v>
      </c>
      <c r="AI88" s="32" t="str">
        <f t="shared" si="23"/>
        <v>X</v>
      </c>
      <c r="AJ88" s="32">
        <f>IF('GASTOS PERSONAL DEL PROYECTO'!E84="",0,'GASTOS PERSONAL DEL PROYECTO'!H84)</f>
        <v>0</v>
      </c>
      <c r="AK88" s="32" t="str">
        <f t="shared" si="24"/>
        <v>X</v>
      </c>
      <c r="AL88" s="32" t="str">
        <f t="shared" si="25"/>
        <v>X</v>
      </c>
      <c r="AM88" s="32" t="str">
        <f t="shared" si="26"/>
        <v>X</v>
      </c>
      <c r="AN88" s="32" t="str">
        <f t="shared" si="27"/>
        <v>X</v>
      </c>
      <c r="AO88" s="32" t="str">
        <f t="shared" si="28"/>
        <v>X</v>
      </c>
    </row>
    <row r="89" spans="3:41" x14ac:dyDescent="0.25">
      <c r="Y89" s="32">
        <v>85</v>
      </c>
      <c r="Z89" s="32">
        <f>'GASTOS PERSONAL DEL PROYECTO'!E94</f>
        <v>0</v>
      </c>
      <c r="AA89" s="33" t="str">
        <f t="shared" si="18"/>
        <v>0</v>
      </c>
      <c r="AB89" s="32">
        <f>'GASTOS PERSONAL DEL PROYECTO'!F94</f>
        <v>0</v>
      </c>
      <c r="AC89" s="32">
        <f>'GASTOS PERSONAL DEL PROYECTO'!G94</f>
        <v>0</v>
      </c>
      <c r="AD89" s="32">
        <f>'GASTOS PERSONAL DEL PROYECTO'!H94</f>
        <v>0</v>
      </c>
      <c r="AF89" s="33">
        <v>80</v>
      </c>
      <c r="AG89" s="32" t="str">
        <f t="shared" si="29"/>
        <v>X</v>
      </c>
      <c r="AH89" s="32">
        <f t="shared" si="22"/>
        <v>154</v>
      </c>
      <c r="AI89" s="32" t="str">
        <f t="shared" si="23"/>
        <v>X</v>
      </c>
      <c r="AJ89" s="32">
        <f>IF('GASTOS PERSONAL DEL PROYECTO'!E85="",0,'GASTOS PERSONAL DEL PROYECTO'!H85)</f>
        <v>0</v>
      </c>
      <c r="AK89" s="32" t="str">
        <f t="shared" si="24"/>
        <v>X</v>
      </c>
      <c r="AL89" s="32" t="str">
        <f t="shared" si="25"/>
        <v>X</v>
      </c>
      <c r="AM89" s="32" t="str">
        <f t="shared" si="26"/>
        <v>X</v>
      </c>
      <c r="AN89" s="32" t="str">
        <f t="shared" si="27"/>
        <v>X</v>
      </c>
      <c r="AO89" s="32" t="str">
        <f t="shared" si="28"/>
        <v>X</v>
      </c>
    </row>
    <row r="90" spans="3:41" x14ac:dyDescent="0.25">
      <c r="Y90" s="32">
        <v>86</v>
      </c>
      <c r="Z90" s="32">
        <f>'GASTOS PERSONAL DEL PROYECTO'!E95</f>
        <v>0</v>
      </c>
      <c r="AA90" s="33" t="str">
        <f t="shared" si="18"/>
        <v>0</v>
      </c>
      <c r="AB90" s="32">
        <f>'GASTOS PERSONAL DEL PROYECTO'!F95</f>
        <v>0</v>
      </c>
      <c r="AC90" s="32">
        <f>'GASTOS PERSONAL DEL PROYECTO'!G95</f>
        <v>0</v>
      </c>
      <c r="AD90" s="32">
        <f>'GASTOS PERSONAL DEL PROYECTO'!H95</f>
        <v>0</v>
      </c>
      <c r="AF90" s="33">
        <v>81</v>
      </c>
      <c r="AG90" s="32" t="str">
        <f t="shared" si="29"/>
        <v>X</v>
      </c>
      <c r="AH90" s="32">
        <f t="shared" si="22"/>
        <v>154</v>
      </c>
      <c r="AI90" s="32" t="str">
        <f t="shared" si="23"/>
        <v>X</v>
      </c>
      <c r="AJ90" s="32">
        <f>IF('GASTOS PERSONAL DEL PROYECTO'!E86="",0,'GASTOS PERSONAL DEL PROYECTO'!H86)</f>
        <v>0</v>
      </c>
      <c r="AK90" s="32" t="str">
        <f t="shared" si="24"/>
        <v>X</v>
      </c>
      <c r="AL90" s="32" t="str">
        <f t="shared" si="25"/>
        <v>X</v>
      </c>
      <c r="AM90" s="32" t="str">
        <f t="shared" si="26"/>
        <v>X</v>
      </c>
      <c r="AN90" s="32" t="str">
        <f t="shared" si="27"/>
        <v>X</v>
      </c>
      <c r="AO90" s="32" t="str">
        <f t="shared" si="28"/>
        <v>X</v>
      </c>
    </row>
    <row r="91" spans="3:41" x14ac:dyDescent="0.25">
      <c r="Y91" s="32">
        <v>87</v>
      </c>
      <c r="Z91" s="32">
        <f>'GASTOS PERSONAL DEL PROYECTO'!E96</f>
        <v>0</v>
      </c>
      <c r="AA91" s="33" t="str">
        <f t="shared" si="18"/>
        <v>0</v>
      </c>
      <c r="AB91" s="32">
        <f>'GASTOS PERSONAL DEL PROYECTO'!F96</f>
        <v>0</v>
      </c>
      <c r="AC91" s="32">
        <f>'GASTOS PERSONAL DEL PROYECTO'!G96</f>
        <v>0</v>
      </c>
      <c r="AD91" s="32">
        <f>'GASTOS PERSONAL DEL PROYECTO'!H96</f>
        <v>0</v>
      </c>
      <c r="AF91" s="33">
        <v>82</v>
      </c>
      <c r="AG91" s="32" t="str">
        <f t="shared" si="29"/>
        <v>X</v>
      </c>
      <c r="AH91" s="32">
        <f t="shared" si="22"/>
        <v>154</v>
      </c>
      <c r="AI91" s="32" t="str">
        <f t="shared" si="23"/>
        <v>X</v>
      </c>
      <c r="AJ91" s="32">
        <f>IF('GASTOS PERSONAL DEL PROYECTO'!E87="",0,'GASTOS PERSONAL DEL PROYECTO'!H87)</f>
        <v>0</v>
      </c>
      <c r="AK91" s="32" t="str">
        <f t="shared" si="24"/>
        <v>X</v>
      </c>
      <c r="AL91" s="32" t="str">
        <f t="shared" si="25"/>
        <v>X</v>
      </c>
      <c r="AM91" s="32" t="str">
        <f t="shared" si="26"/>
        <v>X</v>
      </c>
      <c r="AN91" s="32" t="str">
        <f t="shared" si="27"/>
        <v>X</v>
      </c>
      <c r="AO91" s="32" t="str">
        <f t="shared" si="28"/>
        <v>X</v>
      </c>
    </row>
    <row r="92" spans="3:41" x14ac:dyDescent="0.25">
      <c r="Y92" s="32">
        <v>88</v>
      </c>
      <c r="Z92" s="32">
        <f>'GASTOS PERSONAL DEL PROYECTO'!E97</f>
        <v>0</v>
      </c>
      <c r="AA92" s="33" t="str">
        <f t="shared" si="18"/>
        <v>0</v>
      </c>
      <c r="AB92" s="32">
        <f>'GASTOS PERSONAL DEL PROYECTO'!F97</f>
        <v>0</v>
      </c>
      <c r="AC92" s="32">
        <f>'GASTOS PERSONAL DEL PROYECTO'!G97</f>
        <v>0</v>
      </c>
      <c r="AD92" s="32">
        <f>'GASTOS PERSONAL DEL PROYECTO'!H97</f>
        <v>0</v>
      </c>
      <c r="AF92" s="33">
        <v>83</v>
      </c>
      <c r="AG92" s="32" t="str">
        <f t="shared" si="29"/>
        <v>X</v>
      </c>
      <c r="AH92" s="32">
        <f t="shared" si="22"/>
        <v>154</v>
      </c>
      <c r="AI92" s="32" t="str">
        <f t="shared" si="23"/>
        <v>X</v>
      </c>
      <c r="AJ92" s="32">
        <f>IF('GASTOS PERSONAL DEL PROYECTO'!E88="",0,'GASTOS PERSONAL DEL PROYECTO'!H88)</f>
        <v>0</v>
      </c>
      <c r="AK92" s="32" t="str">
        <f t="shared" si="24"/>
        <v>X</v>
      </c>
      <c r="AL92" s="32" t="str">
        <f t="shared" si="25"/>
        <v>X</v>
      </c>
      <c r="AM92" s="32" t="str">
        <f t="shared" si="26"/>
        <v>X</v>
      </c>
      <c r="AN92" s="32" t="str">
        <f t="shared" si="27"/>
        <v>X</v>
      </c>
      <c r="AO92" s="32" t="str">
        <f t="shared" si="28"/>
        <v>X</v>
      </c>
    </row>
    <row r="93" spans="3:41" x14ac:dyDescent="0.25">
      <c r="Y93" s="32">
        <v>89</v>
      </c>
      <c r="Z93" s="32">
        <f>'GASTOS PERSONAL DEL PROYECTO'!E98</f>
        <v>0</v>
      </c>
      <c r="AA93" s="33" t="str">
        <f t="shared" si="18"/>
        <v>0</v>
      </c>
      <c r="AB93" s="32">
        <f>'GASTOS PERSONAL DEL PROYECTO'!F98</f>
        <v>0</v>
      </c>
      <c r="AC93" s="32">
        <f>'GASTOS PERSONAL DEL PROYECTO'!G98</f>
        <v>0</v>
      </c>
      <c r="AD93" s="32">
        <f>'GASTOS PERSONAL DEL PROYECTO'!H98</f>
        <v>0</v>
      </c>
      <c r="AF93" s="33">
        <v>84</v>
      </c>
      <c r="AG93" s="32" t="str">
        <f t="shared" si="29"/>
        <v>X</v>
      </c>
      <c r="AH93" s="32">
        <f t="shared" si="22"/>
        <v>154</v>
      </c>
      <c r="AI93" s="32" t="str">
        <f t="shared" si="23"/>
        <v>X</v>
      </c>
      <c r="AJ93" s="32">
        <f>IF('GASTOS PERSONAL DEL PROYECTO'!E89="",0,'GASTOS PERSONAL DEL PROYECTO'!H89)</f>
        <v>0</v>
      </c>
      <c r="AK93" s="32" t="str">
        <f t="shared" si="24"/>
        <v>X</v>
      </c>
      <c r="AL93" s="32" t="str">
        <f t="shared" si="25"/>
        <v>X</v>
      </c>
      <c r="AM93" s="32" t="str">
        <f t="shared" si="26"/>
        <v>X</v>
      </c>
      <c r="AN93" s="32" t="str">
        <f t="shared" si="27"/>
        <v>X</v>
      </c>
      <c r="AO93" s="32" t="str">
        <f t="shared" si="28"/>
        <v>X</v>
      </c>
    </row>
    <row r="94" spans="3:41" x14ac:dyDescent="0.25">
      <c r="Y94" s="32">
        <v>90</v>
      </c>
      <c r="Z94" s="32">
        <f>'GASTOS PERSONAL DEL PROYECTO'!E99</f>
        <v>0</v>
      </c>
      <c r="AA94" s="33" t="str">
        <f t="shared" si="18"/>
        <v>0</v>
      </c>
      <c r="AB94" s="32">
        <f>'GASTOS PERSONAL DEL PROYECTO'!F99</f>
        <v>0</v>
      </c>
      <c r="AC94" s="32">
        <f>'GASTOS PERSONAL DEL PROYECTO'!G99</f>
        <v>0</v>
      </c>
      <c r="AD94" s="32">
        <f>'GASTOS PERSONAL DEL PROYECTO'!H99</f>
        <v>0</v>
      </c>
      <c r="AF94" s="33">
        <v>85</v>
      </c>
      <c r="AG94" s="32" t="str">
        <f t="shared" si="29"/>
        <v>X</v>
      </c>
      <c r="AH94" s="32">
        <f t="shared" si="22"/>
        <v>154</v>
      </c>
      <c r="AI94" s="32" t="str">
        <f t="shared" si="23"/>
        <v>X</v>
      </c>
      <c r="AJ94" s="32">
        <f>IF('GASTOS PERSONAL DEL PROYECTO'!E90="",0,'GASTOS PERSONAL DEL PROYECTO'!H90)</f>
        <v>0</v>
      </c>
      <c r="AK94" s="32" t="str">
        <f t="shared" si="24"/>
        <v>X</v>
      </c>
      <c r="AL94" s="32" t="str">
        <f t="shared" si="25"/>
        <v>X</v>
      </c>
      <c r="AM94" s="32" t="str">
        <f t="shared" si="26"/>
        <v>X</v>
      </c>
      <c r="AN94" s="32" t="str">
        <f t="shared" si="27"/>
        <v>X</v>
      </c>
      <c r="AO94" s="32" t="str">
        <f t="shared" si="28"/>
        <v>X</v>
      </c>
    </row>
    <row r="95" spans="3:41" x14ac:dyDescent="0.25">
      <c r="Y95" s="32">
        <v>91</v>
      </c>
      <c r="Z95" s="32">
        <f>'GASTOS PERSONAL DEL PROYECTO'!E100</f>
        <v>0</v>
      </c>
      <c r="AA95" s="33" t="str">
        <f t="shared" si="18"/>
        <v>0</v>
      </c>
      <c r="AB95" s="32">
        <f>'GASTOS PERSONAL DEL PROYECTO'!F100</f>
        <v>0</v>
      </c>
      <c r="AC95" s="32">
        <f>'GASTOS PERSONAL DEL PROYECTO'!G100</f>
        <v>0</v>
      </c>
      <c r="AD95" s="32">
        <f>'GASTOS PERSONAL DEL PROYECTO'!H100</f>
        <v>0</v>
      </c>
      <c r="AF95" s="33">
        <v>86</v>
      </c>
      <c r="AG95" s="32" t="str">
        <f t="shared" si="29"/>
        <v>X</v>
      </c>
      <c r="AH95" s="32">
        <f t="shared" si="22"/>
        <v>154</v>
      </c>
      <c r="AI95" s="32" t="str">
        <f t="shared" si="23"/>
        <v>X</v>
      </c>
      <c r="AJ95" s="32">
        <f>IF('GASTOS PERSONAL DEL PROYECTO'!E91="",0,'GASTOS PERSONAL DEL PROYECTO'!H91)</f>
        <v>0</v>
      </c>
      <c r="AK95" s="32" t="str">
        <f t="shared" si="24"/>
        <v>X</v>
      </c>
      <c r="AL95" s="32" t="str">
        <f t="shared" si="25"/>
        <v>X</v>
      </c>
      <c r="AM95" s="32" t="str">
        <f t="shared" si="26"/>
        <v>X</v>
      </c>
      <c r="AN95" s="32" t="str">
        <f t="shared" si="27"/>
        <v>X</v>
      </c>
      <c r="AO95" s="32" t="str">
        <f t="shared" si="28"/>
        <v>X</v>
      </c>
    </row>
    <row r="96" spans="3:41" x14ac:dyDescent="0.25">
      <c r="Y96" s="32">
        <v>92</v>
      </c>
      <c r="Z96" s="32">
        <f>'GASTOS PERSONAL DEL PROYECTO'!E101</f>
        <v>0</v>
      </c>
      <c r="AA96" s="33" t="str">
        <f t="shared" si="18"/>
        <v>0</v>
      </c>
      <c r="AB96" s="32">
        <f>'GASTOS PERSONAL DEL PROYECTO'!F101</f>
        <v>0</v>
      </c>
      <c r="AC96" s="32">
        <f>'GASTOS PERSONAL DEL PROYECTO'!G101</f>
        <v>0</v>
      </c>
      <c r="AD96" s="32">
        <f>'GASTOS PERSONAL DEL PROYECTO'!H101</f>
        <v>0</v>
      </c>
      <c r="AF96" s="33">
        <v>87</v>
      </c>
      <c r="AG96" s="32" t="str">
        <f t="shared" si="29"/>
        <v>X</v>
      </c>
      <c r="AH96" s="32">
        <f t="shared" si="22"/>
        <v>154</v>
      </c>
      <c r="AI96" s="32" t="str">
        <f t="shared" si="23"/>
        <v>X</v>
      </c>
      <c r="AJ96" s="32">
        <f>IF('GASTOS PERSONAL DEL PROYECTO'!E92="",0,'GASTOS PERSONAL DEL PROYECTO'!H92)</f>
        <v>0</v>
      </c>
      <c r="AK96" s="32" t="str">
        <f t="shared" si="24"/>
        <v>X</v>
      </c>
      <c r="AL96" s="32" t="str">
        <f t="shared" si="25"/>
        <v>X</v>
      </c>
      <c r="AM96" s="32" t="str">
        <f t="shared" si="26"/>
        <v>X</v>
      </c>
      <c r="AN96" s="32" t="str">
        <f t="shared" si="27"/>
        <v>X</v>
      </c>
      <c r="AO96" s="32" t="str">
        <f t="shared" si="28"/>
        <v>X</v>
      </c>
    </row>
    <row r="97" spans="25:41" x14ac:dyDescent="0.25">
      <c r="Y97" s="32">
        <v>93</v>
      </c>
      <c r="Z97" s="32">
        <f>'GASTOS PERSONAL DEL PROYECTO'!E102</f>
        <v>0</v>
      </c>
      <c r="AA97" s="33" t="str">
        <f t="shared" si="18"/>
        <v>0</v>
      </c>
      <c r="AB97" s="32">
        <f>'GASTOS PERSONAL DEL PROYECTO'!F102</f>
        <v>0</v>
      </c>
      <c r="AC97" s="32">
        <f>'GASTOS PERSONAL DEL PROYECTO'!G102</f>
        <v>0</v>
      </c>
      <c r="AD97" s="32">
        <f>'GASTOS PERSONAL DEL PROYECTO'!H102</f>
        <v>0</v>
      </c>
      <c r="AF97" s="33">
        <v>88</v>
      </c>
      <c r="AG97" s="32" t="str">
        <f t="shared" si="29"/>
        <v>X</v>
      </c>
      <c r="AH97" s="32">
        <f t="shared" si="22"/>
        <v>154</v>
      </c>
      <c r="AI97" s="32" t="str">
        <f t="shared" si="23"/>
        <v>X</v>
      </c>
      <c r="AJ97" s="32">
        <f>IF('GASTOS PERSONAL DEL PROYECTO'!E93="",0,'GASTOS PERSONAL DEL PROYECTO'!H93)</f>
        <v>0</v>
      </c>
      <c r="AK97" s="32" t="str">
        <f t="shared" si="24"/>
        <v>X</v>
      </c>
      <c r="AL97" s="32" t="str">
        <f t="shared" si="25"/>
        <v>X</v>
      </c>
      <c r="AM97" s="32" t="str">
        <f t="shared" si="26"/>
        <v>X</v>
      </c>
      <c r="AN97" s="32" t="str">
        <f t="shared" si="27"/>
        <v>X</v>
      </c>
      <c r="AO97" s="32" t="str">
        <f t="shared" si="28"/>
        <v>X</v>
      </c>
    </row>
    <row r="98" spans="25:41" x14ac:dyDescent="0.25">
      <c r="Y98" s="32">
        <v>94</v>
      </c>
      <c r="Z98" s="32">
        <f>'GASTOS PERSONAL DEL PROYECTO'!E103</f>
        <v>0</v>
      </c>
      <c r="AA98" s="33" t="str">
        <f t="shared" si="18"/>
        <v>0</v>
      </c>
      <c r="AB98" s="32">
        <f>'GASTOS PERSONAL DEL PROYECTO'!F103</f>
        <v>0</v>
      </c>
      <c r="AC98" s="32">
        <f>'GASTOS PERSONAL DEL PROYECTO'!G103</f>
        <v>0</v>
      </c>
      <c r="AD98" s="32">
        <f>'GASTOS PERSONAL DEL PROYECTO'!H103</f>
        <v>0</v>
      </c>
      <c r="AF98" s="33">
        <v>89</v>
      </c>
      <c r="AG98" s="32" t="str">
        <f t="shared" si="29"/>
        <v>X</v>
      </c>
      <c r="AH98" s="32">
        <f t="shared" si="22"/>
        <v>154</v>
      </c>
      <c r="AI98" s="32" t="str">
        <f t="shared" si="23"/>
        <v>X</v>
      </c>
      <c r="AJ98" s="32">
        <f>IF('GASTOS PERSONAL DEL PROYECTO'!E94="",0,'GASTOS PERSONAL DEL PROYECTO'!H94)</f>
        <v>0</v>
      </c>
      <c r="AK98" s="32" t="str">
        <f t="shared" si="24"/>
        <v>X</v>
      </c>
      <c r="AL98" s="32" t="str">
        <f t="shared" si="25"/>
        <v>X</v>
      </c>
      <c r="AM98" s="32" t="str">
        <f t="shared" si="26"/>
        <v>X</v>
      </c>
      <c r="AN98" s="32" t="str">
        <f t="shared" si="27"/>
        <v>X</v>
      </c>
      <c r="AO98" s="32" t="str">
        <f t="shared" si="28"/>
        <v>X</v>
      </c>
    </row>
    <row r="99" spans="25:41" x14ac:dyDescent="0.25">
      <c r="Y99" s="32">
        <v>95</v>
      </c>
      <c r="Z99" s="32">
        <f>'GASTOS PERSONAL DEL PROYECTO'!E104</f>
        <v>0</v>
      </c>
      <c r="AA99" s="33" t="str">
        <f t="shared" si="18"/>
        <v>0</v>
      </c>
      <c r="AB99" s="32">
        <f>'GASTOS PERSONAL DEL PROYECTO'!F104</f>
        <v>0</v>
      </c>
      <c r="AC99" s="32">
        <f>'GASTOS PERSONAL DEL PROYECTO'!G104</f>
        <v>0</v>
      </c>
      <c r="AD99" s="32">
        <f>'GASTOS PERSONAL DEL PROYECTO'!H104</f>
        <v>0</v>
      </c>
      <c r="AF99" s="33">
        <v>90</v>
      </c>
      <c r="AG99" s="32" t="str">
        <f t="shared" si="29"/>
        <v>X</v>
      </c>
      <c r="AH99" s="32">
        <f t="shared" si="22"/>
        <v>154</v>
      </c>
      <c r="AI99" s="32" t="str">
        <f t="shared" si="23"/>
        <v>X</v>
      </c>
      <c r="AJ99" s="32">
        <f>IF('GASTOS PERSONAL DEL PROYECTO'!E95="",0,'GASTOS PERSONAL DEL PROYECTO'!H95)</f>
        <v>0</v>
      </c>
      <c r="AK99" s="32" t="str">
        <f t="shared" si="24"/>
        <v>X</v>
      </c>
      <c r="AL99" s="32" t="str">
        <f t="shared" si="25"/>
        <v>X</v>
      </c>
      <c r="AM99" s="32" t="str">
        <f t="shared" si="26"/>
        <v>X</v>
      </c>
      <c r="AN99" s="32" t="str">
        <f t="shared" si="27"/>
        <v>X</v>
      </c>
      <c r="AO99" s="32" t="str">
        <f t="shared" si="28"/>
        <v>X</v>
      </c>
    </row>
    <row r="100" spans="25:41" x14ac:dyDescent="0.25">
      <c r="Y100" s="32">
        <v>96</v>
      </c>
      <c r="Z100" s="32">
        <f>'GASTOS PERSONAL DEL PROYECTO'!E105</f>
        <v>0</v>
      </c>
      <c r="AA100" s="33" t="str">
        <f t="shared" si="18"/>
        <v>0</v>
      </c>
      <c r="AB100" s="32">
        <f>'GASTOS PERSONAL DEL PROYECTO'!F105</f>
        <v>0</v>
      </c>
      <c r="AC100" s="32">
        <f>'GASTOS PERSONAL DEL PROYECTO'!G105</f>
        <v>0</v>
      </c>
      <c r="AD100" s="32">
        <f>'GASTOS PERSONAL DEL PROYECTO'!H105</f>
        <v>0</v>
      </c>
      <c r="AF100" s="33">
        <v>91</v>
      </c>
      <c r="AG100" s="32" t="str">
        <f t="shared" si="29"/>
        <v>X</v>
      </c>
      <c r="AH100" s="32">
        <f t="shared" si="22"/>
        <v>154</v>
      </c>
      <c r="AI100" s="32" t="str">
        <f t="shared" si="23"/>
        <v>X</v>
      </c>
      <c r="AJ100" s="32">
        <f>IF('GASTOS PERSONAL DEL PROYECTO'!E96="",0,'GASTOS PERSONAL DEL PROYECTO'!H96)</f>
        <v>0</v>
      </c>
      <c r="AK100" s="32" t="str">
        <f t="shared" si="24"/>
        <v>X</v>
      </c>
      <c r="AL100" s="32" t="str">
        <f t="shared" si="25"/>
        <v>X</v>
      </c>
      <c r="AM100" s="32" t="str">
        <f t="shared" si="26"/>
        <v>X</v>
      </c>
      <c r="AN100" s="32" t="str">
        <f t="shared" si="27"/>
        <v>X</v>
      </c>
      <c r="AO100" s="32" t="str">
        <f t="shared" si="28"/>
        <v>X</v>
      </c>
    </row>
    <row r="101" spans="25:41" x14ac:dyDescent="0.25">
      <c r="Y101" s="32">
        <v>97</v>
      </c>
      <c r="Z101" s="32">
        <f>'GASTOS PERSONAL DEL PROYECTO'!E106</f>
        <v>0</v>
      </c>
      <c r="AA101" s="33" t="str">
        <f t="shared" si="18"/>
        <v>0</v>
      </c>
      <c r="AB101" s="32">
        <f>'GASTOS PERSONAL DEL PROYECTO'!F106</f>
        <v>0</v>
      </c>
      <c r="AC101" s="32">
        <f>'GASTOS PERSONAL DEL PROYECTO'!G106</f>
        <v>0</v>
      </c>
      <c r="AD101" s="32">
        <f>'GASTOS PERSONAL DEL PROYECTO'!H106</f>
        <v>0</v>
      </c>
      <c r="AF101" s="33">
        <v>92</v>
      </c>
      <c r="AG101" s="32" t="str">
        <f t="shared" si="29"/>
        <v>X</v>
      </c>
      <c r="AH101" s="32">
        <f t="shared" si="22"/>
        <v>154</v>
      </c>
      <c r="AI101" s="32" t="str">
        <f t="shared" si="23"/>
        <v>X</v>
      </c>
      <c r="AJ101" s="32">
        <f>IF('GASTOS PERSONAL DEL PROYECTO'!E97="",0,'GASTOS PERSONAL DEL PROYECTO'!H97)</f>
        <v>0</v>
      </c>
      <c r="AK101" s="32" t="str">
        <f t="shared" si="24"/>
        <v>X</v>
      </c>
      <c r="AL101" s="32" t="str">
        <f t="shared" si="25"/>
        <v>X</v>
      </c>
      <c r="AM101" s="32" t="str">
        <f t="shared" si="26"/>
        <v>X</v>
      </c>
      <c r="AN101" s="32" t="str">
        <f t="shared" si="27"/>
        <v>X</v>
      </c>
      <c r="AO101" s="32" t="str">
        <f t="shared" si="28"/>
        <v>X</v>
      </c>
    </row>
    <row r="102" spans="25:41" x14ac:dyDescent="0.25">
      <c r="Y102" s="32">
        <v>98</v>
      </c>
      <c r="Z102" s="32">
        <f>'GASTOS PERSONAL DEL PROYECTO'!E107</f>
        <v>0</v>
      </c>
      <c r="AA102" s="33" t="str">
        <f t="shared" si="18"/>
        <v>0</v>
      </c>
      <c r="AB102" s="32">
        <f>'GASTOS PERSONAL DEL PROYECTO'!F107</f>
        <v>0</v>
      </c>
      <c r="AC102" s="32">
        <f>'GASTOS PERSONAL DEL PROYECTO'!G107</f>
        <v>0</v>
      </c>
      <c r="AD102" s="32">
        <f>'GASTOS PERSONAL DEL PROYECTO'!H107</f>
        <v>0</v>
      </c>
      <c r="AF102" s="33">
        <v>93</v>
      </c>
      <c r="AG102" s="32" t="str">
        <f t="shared" si="29"/>
        <v>X</v>
      </c>
      <c r="AH102" s="32">
        <f t="shared" si="22"/>
        <v>154</v>
      </c>
      <c r="AI102" s="32" t="str">
        <f t="shared" si="23"/>
        <v>X</v>
      </c>
      <c r="AJ102" s="32">
        <f>IF('GASTOS PERSONAL DEL PROYECTO'!E98="",0,'GASTOS PERSONAL DEL PROYECTO'!H98)</f>
        <v>0</v>
      </c>
      <c r="AK102" s="32" t="str">
        <f t="shared" si="24"/>
        <v>X</v>
      </c>
      <c r="AL102" s="32" t="str">
        <f t="shared" si="25"/>
        <v>X</v>
      </c>
      <c r="AM102" s="32" t="str">
        <f t="shared" si="26"/>
        <v>X</v>
      </c>
      <c r="AN102" s="32" t="str">
        <f t="shared" si="27"/>
        <v>X</v>
      </c>
      <c r="AO102" s="32" t="str">
        <f t="shared" si="28"/>
        <v>X</v>
      </c>
    </row>
    <row r="103" spans="25:41" x14ac:dyDescent="0.25">
      <c r="Y103" s="32">
        <v>99</v>
      </c>
      <c r="Z103" s="32">
        <f>'GASTOS PERSONAL DEL PROYECTO'!E108</f>
        <v>0</v>
      </c>
      <c r="AA103" s="33" t="str">
        <f t="shared" si="18"/>
        <v>0</v>
      </c>
      <c r="AB103" s="32">
        <f>'GASTOS PERSONAL DEL PROYECTO'!F108</f>
        <v>0</v>
      </c>
      <c r="AC103" s="32">
        <f>'GASTOS PERSONAL DEL PROYECTO'!G108</f>
        <v>0</v>
      </c>
      <c r="AD103" s="32">
        <f>'GASTOS PERSONAL DEL PROYECTO'!H108</f>
        <v>0</v>
      </c>
      <c r="AF103" s="33">
        <v>94</v>
      </c>
      <c r="AG103" s="32" t="str">
        <f t="shared" si="29"/>
        <v>X</v>
      </c>
      <c r="AH103" s="32">
        <f t="shared" si="22"/>
        <v>154</v>
      </c>
      <c r="AI103" s="32" t="str">
        <f t="shared" si="23"/>
        <v>X</v>
      </c>
      <c r="AJ103" s="32">
        <f>IF('GASTOS PERSONAL DEL PROYECTO'!E99="",0,'GASTOS PERSONAL DEL PROYECTO'!H99)</f>
        <v>0</v>
      </c>
      <c r="AK103" s="32" t="str">
        <f t="shared" si="24"/>
        <v>X</v>
      </c>
      <c r="AL103" s="32" t="str">
        <f t="shared" si="25"/>
        <v>X</v>
      </c>
      <c r="AM103" s="32" t="str">
        <f t="shared" si="26"/>
        <v>X</v>
      </c>
      <c r="AN103" s="32" t="str">
        <f t="shared" si="27"/>
        <v>X</v>
      </c>
      <c r="AO103" s="32" t="str">
        <f t="shared" si="28"/>
        <v>X</v>
      </c>
    </row>
    <row r="104" spans="25:41" x14ac:dyDescent="0.25">
      <c r="Y104" s="32">
        <v>100</v>
      </c>
      <c r="Z104" s="32">
        <f>'GASTOS PERSONAL DEL PROYECTO'!E109</f>
        <v>0</v>
      </c>
      <c r="AA104" s="33" t="str">
        <f t="shared" si="18"/>
        <v>0</v>
      </c>
      <c r="AB104" s="32">
        <f>'GASTOS PERSONAL DEL PROYECTO'!F109</f>
        <v>0</v>
      </c>
      <c r="AC104" s="32">
        <f>'GASTOS PERSONAL DEL PROYECTO'!G109</f>
        <v>0</v>
      </c>
      <c r="AD104" s="32">
        <f>'GASTOS PERSONAL DEL PROYECTO'!H109</f>
        <v>0</v>
      </c>
      <c r="AF104" s="33">
        <v>95</v>
      </c>
      <c r="AG104" s="32" t="str">
        <f t="shared" si="29"/>
        <v>X</v>
      </c>
      <c r="AH104" s="32">
        <f t="shared" si="22"/>
        <v>154</v>
      </c>
      <c r="AI104" s="32" t="str">
        <f t="shared" si="23"/>
        <v>X</v>
      </c>
      <c r="AJ104" s="32">
        <f>IF('GASTOS PERSONAL DEL PROYECTO'!E100="",0,'GASTOS PERSONAL DEL PROYECTO'!H100)</f>
        <v>0</v>
      </c>
      <c r="AK104" s="32" t="str">
        <f t="shared" si="24"/>
        <v>X</v>
      </c>
      <c r="AL104" s="32" t="str">
        <f t="shared" si="25"/>
        <v>X</v>
      </c>
      <c r="AM104" s="32" t="str">
        <f t="shared" si="26"/>
        <v>X</v>
      </c>
      <c r="AN104" s="32" t="str">
        <f t="shared" si="27"/>
        <v>X</v>
      </c>
      <c r="AO104" s="32" t="str">
        <f t="shared" si="28"/>
        <v>X</v>
      </c>
    </row>
    <row r="105" spans="25:41" x14ac:dyDescent="0.25">
      <c r="Y105" s="32">
        <v>101</v>
      </c>
      <c r="Z105" s="32">
        <f>'GASTOS PERSONAL DEL PROYECTO'!E110</f>
        <v>0</v>
      </c>
      <c r="AA105" s="33" t="str">
        <f t="shared" si="18"/>
        <v>0</v>
      </c>
      <c r="AB105" s="32">
        <f>'GASTOS PERSONAL DEL PROYECTO'!F110</f>
        <v>0</v>
      </c>
      <c r="AC105" s="32">
        <f>'GASTOS PERSONAL DEL PROYECTO'!G110</f>
        <v>0</v>
      </c>
      <c r="AD105" s="32">
        <f>'GASTOS PERSONAL DEL PROYECTO'!H110</f>
        <v>0</v>
      </c>
      <c r="AF105" s="33">
        <v>96</v>
      </c>
      <c r="AG105" s="32" t="str">
        <f t="shared" si="29"/>
        <v>X</v>
      </c>
      <c r="AH105" s="32">
        <f t="shared" si="22"/>
        <v>154</v>
      </c>
      <c r="AI105" s="32" t="str">
        <f t="shared" si="23"/>
        <v>X</v>
      </c>
      <c r="AJ105" s="32">
        <f>IF('GASTOS PERSONAL DEL PROYECTO'!E101="",0,'GASTOS PERSONAL DEL PROYECTO'!H101)</f>
        <v>0</v>
      </c>
      <c r="AK105" s="32" t="str">
        <f t="shared" si="24"/>
        <v>X</v>
      </c>
      <c r="AL105" s="32" t="str">
        <f t="shared" si="25"/>
        <v>X</v>
      </c>
      <c r="AM105" s="32" t="str">
        <f t="shared" si="26"/>
        <v>X</v>
      </c>
      <c r="AN105" s="32" t="str">
        <f t="shared" si="27"/>
        <v>X</v>
      </c>
      <c r="AO105" s="32" t="str">
        <f t="shared" si="28"/>
        <v>X</v>
      </c>
    </row>
    <row r="106" spans="25:41" x14ac:dyDescent="0.25">
      <c r="Y106" s="32">
        <v>102</v>
      </c>
      <c r="Z106" s="32">
        <f>'GASTOS PERSONAL DEL PROYECTO'!E111</f>
        <v>0</v>
      </c>
      <c r="AA106" s="33" t="str">
        <f t="shared" si="18"/>
        <v>0</v>
      </c>
      <c r="AB106" s="32">
        <f>'GASTOS PERSONAL DEL PROYECTO'!F111</f>
        <v>0</v>
      </c>
      <c r="AC106" s="32">
        <f>'GASTOS PERSONAL DEL PROYECTO'!G111</f>
        <v>0</v>
      </c>
      <c r="AD106" s="32">
        <f>'GASTOS PERSONAL DEL PROYECTO'!H111</f>
        <v>0</v>
      </c>
      <c r="AF106" s="33">
        <v>97</v>
      </c>
      <c r="AG106" s="32" t="str">
        <f t="shared" si="29"/>
        <v>X</v>
      </c>
      <c r="AH106" s="32">
        <f t="shared" ref="AH106:AH137" si="30">COUNTIF($AG$10:$AG$163,"&lt;="&amp;AG106)</f>
        <v>154</v>
      </c>
      <c r="AI106" s="32" t="str">
        <f t="shared" ref="AI106:AI137" si="31">AG106</f>
        <v>X</v>
      </c>
      <c r="AJ106" s="32">
        <f>IF('GASTOS PERSONAL DEL PROYECTO'!E102="",0,'GASTOS PERSONAL DEL PROYECTO'!H102)</f>
        <v>0</v>
      </c>
      <c r="AK106" s="32" t="str">
        <f t="shared" si="24"/>
        <v>X</v>
      </c>
      <c r="AL106" s="32" t="str">
        <f t="shared" si="25"/>
        <v>X</v>
      </c>
      <c r="AM106" s="32" t="str">
        <f t="shared" si="26"/>
        <v>X</v>
      </c>
      <c r="AN106" s="32" t="str">
        <f t="shared" si="27"/>
        <v>X</v>
      </c>
      <c r="AO106" s="32" t="str">
        <f t="shared" si="28"/>
        <v>X</v>
      </c>
    </row>
    <row r="107" spans="25:41" x14ac:dyDescent="0.25">
      <c r="Y107" s="32">
        <v>103</v>
      </c>
      <c r="Z107" s="32">
        <f>'GASTOS PERSONAL DEL PROYECTO'!E112</f>
        <v>0</v>
      </c>
      <c r="AA107" s="33" t="str">
        <f t="shared" si="18"/>
        <v>0</v>
      </c>
      <c r="AB107" s="32">
        <f>'GASTOS PERSONAL DEL PROYECTO'!F112</f>
        <v>0</v>
      </c>
      <c r="AC107" s="32">
        <f>'GASTOS PERSONAL DEL PROYECTO'!G112</f>
        <v>0</v>
      </c>
      <c r="AD107" s="32">
        <f>'GASTOS PERSONAL DEL PROYECTO'!H112</f>
        <v>0</v>
      </c>
      <c r="AF107" s="33">
        <v>98</v>
      </c>
      <c r="AG107" s="32" t="str">
        <f t="shared" si="29"/>
        <v>X</v>
      </c>
      <c r="AH107" s="32">
        <f t="shared" si="30"/>
        <v>154</v>
      </c>
      <c r="AI107" s="32" t="str">
        <f t="shared" si="31"/>
        <v>X</v>
      </c>
      <c r="AJ107" s="32">
        <f>IF('GASTOS PERSONAL DEL PROYECTO'!E103="",0,'GASTOS PERSONAL DEL PROYECTO'!H103)</f>
        <v>0</v>
      </c>
      <c r="AK107" s="32" t="str">
        <f t="shared" si="24"/>
        <v>X</v>
      </c>
      <c r="AL107" s="32" t="str">
        <f t="shared" si="25"/>
        <v>X</v>
      </c>
      <c r="AM107" s="32" t="str">
        <f t="shared" si="26"/>
        <v>X</v>
      </c>
      <c r="AN107" s="32" t="str">
        <f t="shared" si="27"/>
        <v>X</v>
      </c>
      <c r="AO107" s="32" t="str">
        <f t="shared" si="28"/>
        <v>X</v>
      </c>
    </row>
    <row r="108" spans="25:41" x14ac:dyDescent="0.25">
      <c r="Y108" s="32">
        <v>104</v>
      </c>
      <c r="Z108" s="32">
        <f>'GASTOS PERSONAL DEL PROYECTO'!E113</f>
        <v>0</v>
      </c>
      <c r="AA108" s="33" t="str">
        <f t="shared" si="18"/>
        <v>0</v>
      </c>
      <c r="AB108" s="32">
        <f>'GASTOS PERSONAL DEL PROYECTO'!F113</f>
        <v>0</v>
      </c>
      <c r="AC108" s="32">
        <f>'GASTOS PERSONAL DEL PROYECTO'!G113</f>
        <v>0</v>
      </c>
      <c r="AD108" s="32">
        <f>'GASTOS PERSONAL DEL PROYECTO'!H113</f>
        <v>0</v>
      </c>
      <c r="AF108" s="33">
        <v>99</v>
      </c>
      <c r="AG108" s="32" t="str">
        <f t="shared" si="29"/>
        <v>X</v>
      </c>
      <c r="AH108" s="32">
        <f t="shared" si="30"/>
        <v>154</v>
      </c>
      <c r="AI108" s="32" t="str">
        <f t="shared" si="31"/>
        <v>X</v>
      </c>
      <c r="AJ108" s="32">
        <f>IF('GASTOS PERSONAL DEL PROYECTO'!E104="",0,'GASTOS PERSONAL DEL PROYECTO'!H104)</f>
        <v>0</v>
      </c>
      <c r="AK108" s="32" t="str">
        <f t="shared" si="24"/>
        <v>X</v>
      </c>
      <c r="AL108" s="32" t="str">
        <f t="shared" si="25"/>
        <v>X</v>
      </c>
      <c r="AM108" s="32" t="str">
        <f t="shared" si="26"/>
        <v>X</v>
      </c>
      <c r="AN108" s="32" t="str">
        <f t="shared" si="27"/>
        <v>X</v>
      </c>
      <c r="AO108" s="32" t="str">
        <f t="shared" si="28"/>
        <v>X</v>
      </c>
    </row>
    <row r="109" spans="25:41" x14ac:dyDescent="0.25">
      <c r="Y109" s="32">
        <v>105</v>
      </c>
      <c r="Z109" s="32">
        <f>'GASTOS PERSONAL DEL PROYECTO'!E114</f>
        <v>0</v>
      </c>
      <c r="AA109" s="33" t="str">
        <f t="shared" si="18"/>
        <v>0</v>
      </c>
      <c r="AB109" s="32">
        <f>'GASTOS PERSONAL DEL PROYECTO'!F114</f>
        <v>0</v>
      </c>
      <c r="AC109" s="32">
        <f>'GASTOS PERSONAL DEL PROYECTO'!G114</f>
        <v>0</v>
      </c>
      <c r="AD109" s="32">
        <f>'GASTOS PERSONAL DEL PROYECTO'!H114</f>
        <v>0</v>
      </c>
      <c r="AF109" s="33">
        <v>100</v>
      </c>
      <c r="AG109" s="32" t="str">
        <f t="shared" si="29"/>
        <v>X</v>
      </c>
      <c r="AH109" s="32">
        <f t="shared" si="30"/>
        <v>154</v>
      </c>
      <c r="AI109" s="32" t="str">
        <f t="shared" si="31"/>
        <v>X</v>
      </c>
      <c r="AJ109" s="32">
        <f>IF('GASTOS PERSONAL DEL PROYECTO'!E105="",0,'GASTOS PERSONAL DEL PROYECTO'!H105)</f>
        <v>0</v>
      </c>
      <c r="AK109" s="32" t="str">
        <f t="shared" si="24"/>
        <v>X</v>
      </c>
      <c r="AL109" s="32" t="str">
        <f t="shared" si="25"/>
        <v>X</v>
      </c>
      <c r="AM109" s="32" t="str">
        <f t="shared" si="26"/>
        <v>X</v>
      </c>
      <c r="AN109" s="32" t="str">
        <f t="shared" si="27"/>
        <v>X</v>
      </c>
      <c r="AO109" s="32" t="str">
        <f t="shared" si="28"/>
        <v>X</v>
      </c>
    </row>
    <row r="110" spans="25:41" x14ac:dyDescent="0.25">
      <c r="Y110" s="32">
        <v>106</v>
      </c>
      <c r="Z110" s="32">
        <f>'GASTOS PERSONAL DEL PROYECTO'!E115</f>
        <v>0</v>
      </c>
      <c r="AA110" s="33" t="str">
        <f t="shared" si="18"/>
        <v>0</v>
      </c>
      <c r="AB110" s="32">
        <f>'GASTOS PERSONAL DEL PROYECTO'!F115</f>
        <v>0</v>
      </c>
      <c r="AC110" s="32">
        <f>'GASTOS PERSONAL DEL PROYECTO'!G115</f>
        <v>0</v>
      </c>
      <c r="AD110" s="32">
        <f>'GASTOS PERSONAL DEL PROYECTO'!H115</f>
        <v>0</v>
      </c>
      <c r="AF110" s="33">
        <v>101</v>
      </c>
      <c r="AG110" s="32" t="str">
        <f t="shared" si="29"/>
        <v>X</v>
      </c>
      <c r="AH110" s="32">
        <f t="shared" si="30"/>
        <v>154</v>
      </c>
      <c r="AI110" s="32" t="str">
        <f t="shared" si="31"/>
        <v>X</v>
      </c>
      <c r="AJ110" s="32">
        <f>IF('GASTOS PERSONAL DEL PROYECTO'!E106="",0,'GASTOS PERSONAL DEL PROYECTO'!H106)</f>
        <v>0</v>
      </c>
      <c r="AK110" s="32" t="str">
        <f t="shared" si="24"/>
        <v>X</v>
      </c>
      <c r="AL110" s="32" t="str">
        <f t="shared" si="25"/>
        <v>X</v>
      </c>
      <c r="AM110" s="32" t="str">
        <f t="shared" si="26"/>
        <v>X</v>
      </c>
      <c r="AN110" s="32" t="str">
        <f t="shared" si="27"/>
        <v>X</v>
      </c>
      <c r="AO110" s="32" t="str">
        <f t="shared" si="28"/>
        <v>X</v>
      </c>
    </row>
    <row r="111" spans="25:41" x14ac:dyDescent="0.25">
      <c r="Y111" s="32">
        <v>107</v>
      </c>
      <c r="Z111" s="32">
        <f>'GASTOS PERSONAL DEL PROYECTO'!E116</f>
        <v>0</v>
      </c>
      <c r="AA111" s="33" t="str">
        <f t="shared" si="18"/>
        <v>0</v>
      </c>
      <c r="AB111" s="32">
        <f>'GASTOS PERSONAL DEL PROYECTO'!F116</f>
        <v>0</v>
      </c>
      <c r="AC111" s="32">
        <f>'GASTOS PERSONAL DEL PROYECTO'!G116</f>
        <v>0</v>
      </c>
      <c r="AD111" s="32">
        <f>'GASTOS PERSONAL DEL PROYECTO'!H116</f>
        <v>0</v>
      </c>
      <c r="AF111" s="33">
        <v>102</v>
      </c>
      <c r="AG111" s="32" t="str">
        <f t="shared" si="29"/>
        <v>X</v>
      </c>
      <c r="AH111" s="32">
        <f t="shared" si="30"/>
        <v>154</v>
      </c>
      <c r="AI111" s="32" t="str">
        <f t="shared" si="31"/>
        <v>X</v>
      </c>
      <c r="AJ111" s="32">
        <f>IF('GASTOS PERSONAL DEL PROYECTO'!E107="",0,'GASTOS PERSONAL DEL PROYECTO'!H107)</f>
        <v>0</v>
      </c>
      <c r="AK111" s="32" t="str">
        <f t="shared" si="24"/>
        <v>X</v>
      </c>
      <c r="AL111" s="32" t="str">
        <f t="shared" si="25"/>
        <v>X</v>
      </c>
      <c r="AM111" s="32" t="str">
        <f t="shared" si="26"/>
        <v>X</v>
      </c>
      <c r="AN111" s="32" t="str">
        <f t="shared" si="27"/>
        <v>X</v>
      </c>
      <c r="AO111" s="32" t="str">
        <f t="shared" si="28"/>
        <v>X</v>
      </c>
    </row>
    <row r="112" spans="25:41" x14ac:dyDescent="0.25">
      <c r="Y112" s="32">
        <v>108</v>
      </c>
      <c r="Z112" s="32">
        <f>'GASTOS PERSONAL DEL PROYECTO'!E117</f>
        <v>0</v>
      </c>
      <c r="AA112" s="33" t="str">
        <f t="shared" si="18"/>
        <v>0</v>
      </c>
      <c r="AB112" s="32">
        <f>'GASTOS PERSONAL DEL PROYECTO'!F117</f>
        <v>0</v>
      </c>
      <c r="AC112" s="32">
        <f>'GASTOS PERSONAL DEL PROYECTO'!G117</f>
        <v>0</v>
      </c>
      <c r="AD112" s="32">
        <f>'GASTOS PERSONAL DEL PROYECTO'!H117</f>
        <v>0</v>
      </c>
      <c r="AF112" s="33">
        <v>103</v>
      </c>
      <c r="AG112" s="32" t="str">
        <f t="shared" si="29"/>
        <v>X</v>
      </c>
      <c r="AH112" s="32">
        <f t="shared" si="30"/>
        <v>154</v>
      </c>
      <c r="AI112" s="32" t="str">
        <f t="shared" si="31"/>
        <v>X</v>
      </c>
      <c r="AJ112" s="32">
        <f>IF('GASTOS PERSONAL DEL PROYECTO'!E108="",0,'GASTOS PERSONAL DEL PROYECTO'!H108)</f>
        <v>0</v>
      </c>
      <c r="AK112" s="32" t="str">
        <f t="shared" si="24"/>
        <v>X</v>
      </c>
      <c r="AL112" s="32" t="str">
        <f t="shared" si="25"/>
        <v>X</v>
      </c>
      <c r="AM112" s="32" t="str">
        <f t="shared" si="26"/>
        <v>X</v>
      </c>
      <c r="AN112" s="32" t="str">
        <f t="shared" si="27"/>
        <v>X</v>
      </c>
      <c r="AO112" s="32" t="str">
        <f t="shared" si="28"/>
        <v>X</v>
      </c>
    </row>
    <row r="113" spans="25:41" x14ac:dyDescent="0.25">
      <c r="Y113" s="32">
        <v>109</v>
      </c>
      <c r="Z113" s="32">
        <f>'GASTOS PERSONAL DEL PROYECTO'!E118</f>
        <v>0</v>
      </c>
      <c r="AA113" s="33" t="str">
        <f t="shared" si="18"/>
        <v>0</v>
      </c>
      <c r="AB113" s="32">
        <f>'GASTOS PERSONAL DEL PROYECTO'!F118</f>
        <v>0</v>
      </c>
      <c r="AC113" s="32">
        <f>'GASTOS PERSONAL DEL PROYECTO'!G118</f>
        <v>0</v>
      </c>
      <c r="AD113" s="32">
        <f>'GASTOS PERSONAL DEL PROYECTO'!H118</f>
        <v>0</v>
      </c>
      <c r="AF113" s="33">
        <v>104</v>
      </c>
      <c r="AG113" s="32" t="str">
        <f t="shared" si="29"/>
        <v>X</v>
      </c>
      <c r="AH113" s="32">
        <f t="shared" si="30"/>
        <v>154</v>
      </c>
      <c r="AI113" s="32" t="str">
        <f t="shared" si="31"/>
        <v>X</v>
      </c>
      <c r="AJ113" s="32">
        <f>IF('GASTOS PERSONAL DEL PROYECTO'!E109="",0,'GASTOS PERSONAL DEL PROYECTO'!H109)</f>
        <v>0</v>
      </c>
      <c r="AK113" s="32" t="str">
        <f t="shared" si="24"/>
        <v>X</v>
      </c>
      <c r="AL113" s="32" t="str">
        <f t="shared" si="25"/>
        <v>X</v>
      </c>
      <c r="AM113" s="32" t="str">
        <f t="shared" si="26"/>
        <v>X</v>
      </c>
      <c r="AN113" s="32" t="str">
        <f t="shared" si="27"/>
        <v>X</v>
      </c>
      <c r="AO113" s="32" t="str">
        <f t="shared" si="28"/>
        <v>X</v>
      </c>
    </row>
    <row r="114" spans="25:41" x14ac:dyDescent="0.25">
      <c r="Y114" s="32">
        <v>110</v>
      </c>
      <c r="Z114" s="32">
        <f>'GASTOS PERSONAL DEL PROYECTO'!E119</f>
        <v>0</v>
      </c>
      <c r="AA114" s="33" t="str">
        <f t="shared" si="18"/>
        <v>0</v>
      </c>
      <c r="AB114" s="32">
        <f>'GASTOS PERSONAL DEL PROYECTO'!F119</f>
        <v>0</v>
      </c>
      <c r="AC114" s="32">
        <f>'GASTOS PERSONAL DEL PROYECTO'!G119</f>
        <v>0</v>
      </c>
      <c r="AD114" s="32">
        <f>'GASTOS PERSONAL DEL PROYECTO'!H119</f>
        <v>0</v>
      </c>
      <c r="AF114" s="33">
        <v>105</v>
      </c>
      <c r="AG114" s="32" t="str">
        <f t="shared" si="29"/>
        <v>X</v>
      </c>
      <c r="AH114" s="32">
        <f t="shared" si="30"/>
        <v>154</v>
      </c>
      <c r="AI114" s="32" t="str">
        <f t="shared" si="31"/>
        <v>X</v>
      </c>
      <c r="AJ114" s="32">
        <f>IF('GASTOS PERSONAL DEL PROYECTO'!E110="",0,'GASTOS PERSONAL DEL PROYECTO'!H110)</f>
        <v>0</v>
      </c>
      <c r="AK114" s="32" t="str">
        <f t="shared" si="24"/>
        <v>X</v>
      </c>
      <c r="AL114" s="32" t="str">
        <f t="shared" si="25"/>
        <v>X</v>
      </c>
      <c r="AM114" s="32" t="str">
        <f t="shared" si="26"/>
        <v>X</v>
      </c>
      <c r="AN114" s="32" t="str">
        <f t="shared" si="27"/>
        <v>X</v>
      </c>
      <c r="AO114" s="32" t="str">
        <f t="shared" si="28"/>
        <v>X</v>
      </c>
    </row>
    <row r="115" spans="25:41" x14ac:dyDescent="0.25">
      <c r="Y115" s="32">
        <v>111</v>
      </c>
      <c r="Z115" s="32">
        <f>'GASTOS PERSONAL DEL PROYECTO'!E120</f>
        <v>0</v>
      </c>
      <c r="AA115" s="33" t="str">
        <f t="shared" si="18"/>
        <v>0</v>
      </c>
      <c r="AB115" s="32">
        <f>'GASTOS PERSONAL DEL PROYECTO'!F120</f>
        <v>0</v>
      </c>
      <c r="AC115" s="32">
        <f>'GASTOS PERSONAL DEL PROYECTO'!G120</f>
        <v>0</v>
      </c>
      <c r="AD115" s="32">
        <f>'GASTOS PERSONAL DEL PROYECTO'!H120</f>
        <v>0</v>
      </c>
      <c r="AF115" s="33">
        <v>106</v>
      </c>
      <c r="AG115" s="32" t="str">
        <f t="shared" si="29"/>
        <v>X</v>
      </c>
      <c r="AH115" s="32">
        <f t="shared" si="30"/>
        <v>154</v>
      </c>
      <c r="AI115" s="32" t="str">
        <f t="shared" si="31"/>
        <v>X</v>
      </c>
      <c r="AJ115" s="32">
        <f>IF('GASTOS PERSONAL DEL PROYECTO'!E111="",0,'GASTOS PERSONAL DEL PROYECTO'!H111)</f>
        <v>0</v>
      </c>
      <c r="AK115" s="32" t="str">
        <f t="shared" si="24"/>
        <v>X</v>
      </c>
      <c r="AL115" s="32" t="str">
        <f t="shared" si="25"/>
        <v>X</v>
      </c>
      <c r="AM115" s="32" t="str">
        <f t="shared" si="26"/>
        <v>X</v>
      </c>
      <c r="AN115" s="32" t="str">
        <f t="shared" si="27"/>
        <v>X</v>
      </c>
      <c r="AO115" s="32" t="str">
        <f t="shared" si="28"/>
        <v>X</v>
      </c>
    </row>
    <row r="116" spans="25:41" x14ac:dyDescent="0.25">
      <c r="Y116" s="32">
        <v>112</v>
      </c>
      <c r="Z116" s="32">
        <f>'GASTOS PERSONAL DEL PROYECTO'!E121</f>
        <v>0</v>
      </c>
      <c r="AA116" s="33" t="str">
        <f t="shared" si="18"/>
        <v>0</v>
      </c>
      <c r="AB116" s="32">
        <f>'GASTOS PERSONAL DEL PROYECTO'!F121</f>
        <v>0</v>
      </c>
      <c r="AC116" s="32">
        <f>'GASTOS PERSONAL DEL PROYECTO'!G121</f>
        <v>0</v>
      </c>
      <c r="AD116" s="32">
        <f>'GASTOS PERSONAL DEL PROYECTO'!H121</f>
        <v>0</v>
      </c>
      <c r="AF116" s="33">
        <v>107</v>
      </c>
      <c r="AG116" s="32" t="str">
        <f t="shared" si="29"/>
        <v>X</v>
      </c>
      <c r="AH116" s="32">
        <f t="shared" si="30"/>
        <v>154</v>
      </c>
      <c r="AI116" s="32" t="str">
        <f t="shared" si="31"/>
        <v>X</v>
      </c>
      <c r="AJ116" s="32">
        <f>IF('GASTOS PERSONAL DEL PROYECTO'!E112="",0,'GASTOS PERSONAL DEL PROYECTO'!H112)</f>
        <v>0</v>
      </c>
      <c r="AK116" s="32" t="str">
        <f t="shared" si="24"/>
        <v>X</v>
      </c>
      <c r="AL116" s="32" t="str">
        <f t="shared" si="25"/>
        <v>X</v>
      </c>
      <c r="AM116" s="32" t="str">
        <f t="shared" si="26"/>
        <v>X</v>
      </c>
      <c r="AN116" s="32" t="str">
        <f t="shared" si="27"/>
        <v>X</v>
      </c>
      <c r="AO116" s="32" t="str">
        <f t="shared" si="28"/>
        <v>X</v>
      </c>
    </row>
    <row r="117" spans="25:41" x14ac:dyDescent="0.25">
      <c r="Y117" s="32">
        <v>113</v>
      </c>
      <c r="Z117" s="32">
        <f>'GASTOS PERSONAL DEL PROYECTO'!E122</f>
        <v>0</v>
      </c>
      <c r="AA117" s="33" t="str">
        <f t="shared" si="18"/>
        <v>0</v>
      </c>
      <c r="AB117" s="32">
        <f>'GASTOS PERSONAL DEL PROYECTO'!F122</f>
        <v>0</v>
      </c>
      <c r="AC117" s="32">
        <f>'GASTOS PERSONAL DEL PROYECTO'!G122</f>
        <v>0</v>
      </c>
      <c r="AD117" s="32">
        <f>'GASTOS PERSONAL DEL PROYECTO'!H122</f>
        <v>0</v>
      </c>
      <c r="AF117" s="33">
        <v>108</v>
      </c>
      <c r="AG117" s="32" t="str">
        <f t="shared" si="29"/>
        <v>X</v>
      </c>
      <c r="AH117" s="32">
        <f t="shared" si="30"/>
        <v>154</v>
      </c>
      <c r="AI117" s="32" t="str">
        <f t="shared" si="31"/>
        <v>X</v>
      </c>
      <c r="AJ117" s="32">
        <f>IF('GASTOS PERSONAL DEL PROYECTO'!E113="",0,'GASTOS PERSONAL DEL PROYECTO'!H113)</f>
        <v>0</v>
      </c>
      <c r="AK117" s="32" t="str">
        <f t="shared" si="24"/>
        <v>X</v>
      </c>
      <c r="AL117" s="32" t="str">
        <f t="shared" si="25"/>
        <v>X</v>
      </c>
      <c r="AM117" s="32" t="str">
        <f t="shared" si="26"/>
        <v>X</v>
      </c>
      <c r="AN117" s="32" t="str">
        <f t="shared" si="27"/>
        <v>X</v>
      </c>
      <c r="AO117" s="32" t="str">
        <f t="shared" si="28"/>
        <v>X</v>
      </c>
    </row>
    <row r="118" spans="25:41" x14ac:dyDescent="0.25">
      <c r="Y118" s="32">
        <v>114</v>
      </c>
      <c r="Z118" s="32">
        <f>'GASTOS PERSONAL DEL PROYECTO'!E123</f>
        <v>0</v>
      </c>
      <c r="AA118" s="33" t="str">
        <f t="shared" si="18"/>
        <v>0</v>
      </c>
      <c r="AB118" s="32">
        <f>'GASTOS PERSONAL DEL PROYECTO'!F123</f>
        <v>0</v>
      </c>
      <c r="AC118" s="32">
        <f>'GASTOS PERSONAL DEL PROYECTO'!G123</f>
        <v>0</v>
      </c>
      <c r="AD118" s="32">
        <f>'GASTOS PERSONAL DEL PROYECTO'!H123</f>
        <v>0</v>
      </c>
      <c r="AF118" s="33">
        <v>109</v>
      </c>
      <c r="AG118" s="32" t="str">
        <f t="shared" si="29"/>
        <v>X</v>
      </c>
      <c r="AH118" s="32">
        <f t="shared" si="30"/>
        <v>154</v>
      </c>
      <c r="AI118" s="32" t="str">
        <f t="shared" si="31"/>
        <v>X</v>
      </c>
      <c r="AJ118" s="32">
        <f>IF('GASTOS PERSONAL DEL PROYECTO'!E114="",0,'GASTOS PERSONAL DEL PROYECTO'!H114)</f>
        <v>0</v>
      </c>
      <c r="AK118" s="32" t="str">
        <f t="shared" si="24"/>
        <v>X</v>
      </c>
      <c r="AL118" s="32" t="str">
        <f t="shared" si="25"/>
        <v>X</v>
      </c>
      <c r="AM118" s="32" t="str">
        <f t="shared" si="26"/>
        <v>X</v>
      </c>
      <c r="AN118" s="32" t="str">
        <f t="shared" si="27"/>
        <v>X</v>
      </c>
      <c r="AO118" s="32" t="str">
        <f t="shared" si="28"/>
        <v>X</v>
      </c>
    </row>
    <row r="119" spans="25:41" x14ac:dyDescent="0.25">
      <c r="Y119" s="32">
        <v>115</v>
      </c>
      <c r="Z119" s="32">
        <f>'GASTOS PERSONAL DEL PROYECTO'!E124</f>
        <v>0</v>
      </c>
      <c r="AA119" s="33" t="str">
        <f t="shared" si="18"/>
        <v>0</v>
      </c>
      <c r="AB119" s="32">
        <f>'GASTOS PERSONAL DEL PROYECTO'!F124</f>
        <v>0</v>
      </c>
      <c r="AC119" s="32">
        <f>'GASTOS PERSONAL DEL PROYECTO'!G124</f>
        <v>0</v>
      </c>
      <c r="AD119" s="32">
        <f>'GASTOS PERSONAL DEL PROYECTO'!H124</f>
        <v>0</v>
      </c>
      <c r="AF119" s="33">
        <v>110</v>
      </c>
      <c r="AG119" s="32" t="str">
        <f t="shared" ref="AG119:AG142" si="32">IF(Z110=0,"X",CONCATENATE(RIGHT(VALUE(Z110),2)," ",AB110))</f>
        <v>X</v>
      </c>
      <c r="AH119" s="32">
        <f t="shared" si="30"/>
        <v>154</v>
      </c>
      <c r="AI119" s="32" t="str">
        <f t="shared" si="31"/>
        <v>X</v>
      </c>
      <c r="AJ119" s="32">
        <f>IF('GASTOS PERSONAL DEL PROYECTO'!E115="",0,'GASTOS PERSONAL DEL PROYECTO'!H115)</f>
        <v>0</v>
      </c>
      <c r="AK119" s="32" t="str">
        <f t="shared" si="24"/>
        <v>X</v>
      </c>
      <c r="AL119" s="32" t="str">
        <f t="shared" si="25"/>
        <v>X</v>
      </c>
      <c r="AM119" s="32" t="str">
        <f t="shared" si="26"/>
        <v>X</v>
      </c>
      <c r="AN119" s="32" t="str">
        <f t="shared" si="27"/>
        <v>X</v>
      </c>
      <c r="AO119" s="32" t="str">
        <f t="shared" si="28"/>
        <v>X</v>
      </c>
    </row>
    <row r="120" spans="25:41" x14ac:dyDescent="0.25">
      <c r="Y120" s="32">
        <v>116</v>
      </c>
      <c r="Z120" s="32">
        <f>'GASTOS PERSONAL DEL PROYECTO'!E125</f>
        <v>0</v>
      </c>
      <c r="AA120" s="33" t="str">
        <f t="shared" si="18"/>
        <v>0</v>
      </c>
      <c r="AB120" s="32">
        <f>'GASTOS PERSONAL DEL PROYECTO'!F125</f>
        <v>0</v>
      </c>
      <c r="AC120" s="32">
        <f>'GASTOS PERSONAL DEL PROYECTO'!G125</f>
        <v>0</v>
      </c>
      <c r="AD120" s="32">
        <f>'GASTOS PERSONAL DEL PROYECTO'!H125</f>
        <v>0</v>
      </c>
      <c r="AF120" s="33">
        <v>111</v>
      </c>
      <c r="AG120" s="32" t="str">
        <f t="shared" si="32"/>
        <v>X</v>
      </c>
      <c r="AH120" s="32">
        <f t="shared" si="30"/>
        <v>154</v>
      </c>
      <c r="AI120" s="32" t="str">
        <f t="shared" si="31"/>
        <v>X</v>
      </c>
      <c r="AJ120" s="32">
        <f>IF('GASTOS PERSONAL DEL PROYECTO'!E116="",0,'GASTOS PERSONAL DEL PROYECTO'!H116)</f>
        <v>0</v>
      </c>
      <c r="AK120" s="32" t="str">
        <f t="shared" si="24"/>
        <v>X</v>
      </c>
      <c r="AL120" s="32" t="str">
        <f t="shared" si="25"/>
        <v>X</v>
      </c>
      <c r="AM120" s="32" t="str">
        <f t="shared" si="26"/>
        <v>X</v>
      </c>
      <c r="AN120" s="32" t="str">
        <f t="shared" si="27"/>
        <v>X</v>
      </c>
      <c r="AO120" s="32" t="str">
        <f t="shared" si="28"/>
        <v>X</v>
      </c>
    </row>
    <row r="121" spans="25:41" x14ac:dyDescent="0.25">
      <c r="Y121" s="32">
        <v>117</v>
      </c>
      <c r="Z121" s="32">
        <f>'GASTOS PERSONAL DEL PROYECTO'!E126</f>
        <v>0</v>
      </c>
      <c r="AA121" s="33" t="str">
        <f t="shared" si="18"/>
        <v>0</v>
      </c>
      <c r="AB121" s="32">
        <f>'GASTOS PERSONAL DEL PROYECTO'!F126</f>
        <v>0</v>
      </c>
      <c r="AC121" s="32">
        <f>'GASTOS PERSONAL DEL PROYECTO'!G126</f>
        <v>0</v>
      </c>
      <c r="AD121" s="32">
        <f>'GASTOS PERSONAL DEL PROYECTO'!H126</f>
        <v>0</v>
      </c>
      <c r="AF121" s="33">
        <v>112</v>
      </c>
      <c r="AG121" s="32" t="str">
        <f t="shared" si="32"/>
        <v>X</v>
      </c>
      <c r="AH121" s="32">
        <f t="shared" si="30"/>
        <v>154</v>
      </c>
      <c r="AI121" s="32" t="str">
        <f t="shared" si="31"/>
        <v>X</v>
      </c>
      <c r="AJ121" s="32">
        <f>IF('GASTOS PERSONAL DEL PROYECTO'!E117="",0,'GASTOS PERSONAL DEL PROYECTO'!H117)</f>
        <v>0</v>
      </c>
      <c r="AK121" s="32" t="str">
        <f t="shared" si="24"/>
        <v>X</v>
      </c>
      <c r="AL121" s="32" t="str">
        <f t="shared" si="25"/>
        <v>X</v>
      </c>
      <c r="AM121" s="32" t="str">
        <f t="shared" si="26"/>
        <v>X</v>
      </c>
      <c r="AN121" s="32" t="str">
        <f t="shared" si="27"/>
        <v>X</v>
      </c>
      <c r="AO121" s="32" t="str">
        <f t="shared" si="28"/>
        <v>X</v>
      </c>
    </row>
    <row r="122" spans="25:41" x14ac:dyDescent="0.25">
      <c r="Y122" s="32">
        <v>118</v>
      </c>
      <c r="Z122" s="32">
        <f>'GASTOS PERSONAL DEL PROYECTO'!E127</f>
        <v>0</v>
      </c>
      <c r="AA122" s="33" t="str">
        <f t="shared" si="18"/>
        <v>0</v>
      </c>
      <c r="AB122" s="32">
        <f>'GASTOS PERSONAL DEL PROYECTO'!F127</f>
        <v>0</v>
      </c>
      <c r="AC122" s="32">
        <f>'GASTOS PERSONAL DEL PROYECTO'!G127</f>
        <v>0</v>
      </c>
      <c r="AD122" s="32">
        <f>'GASTOS PERSONAL DEL PROYECTO'!H127</f>
        <v>0</v>
      </c>
      <c r="AF122" s="33">
        <v>113</v>
      </c>
      <c r="AG122" s="32" t="str">
        <f t="shared" si="32"/>
        <v>X</v>
      </c>
      <c r="AH122" s="32">
        <f t="shared" si="30"/>
        <v>154</v>
      </c>
      <c r="AI122" s="32" t="str">
        <f t="shared" si="31"/>
        <v>X</v>
      </c>
      <c r="AJ122" s="32">
        <f>IF('GASTOS PERSONAL DEL PROYECTO'!E118="",0,'GASTOS PERSONAL DEL PROYECTO'!H118)</f>
        <v>0</v>
      </c>
      <c r="AK122" s="32" t="str">
        <f t="shared" si="24"/>
        <v>X</v>
      </c>
      <c r="AL122" s="32" t="str">
        <f t="shared" si="25"/>
        <v>X</v>
      </c>
      <c r="AM122" s="32" t="str">
        <f t="shared" si="26"/>
        <v>X</v>
      </c>
      <c r="AN122" s="32" t="str">
        <f t="shared" si="27"/>
        <v>X</v>
      </c>
      <c r="AO122" s="32" t="str">
        <f t="shared" si="28"/>
        <v>X</v>
      </c>
    </row>
    <row r="123" spans="25:41" x14ac:dyDescent="0.25">
      <c r="Y123" s="32">
        <v>119</v>
      </c>
      <c r="Z123" s="32">
        <f>'GASTOS PERSONAL DEL PROYECTO'!E128</f>
        <v>0</v>
      </c>
      <c r="AA123" s="33" t="str">
        <f t="shared" si="18"/>
        <v>0</v>
      </c>
      <c r="AB123" s="32">
        <f>'GASTOS PERSONAL DEL PROYECTO'!F128</f>
        <v>0</v>
      </c>
      <c r="AC123" s="32">
        <f>'GASTOS PERSONAL DEL PROYECTO'!G128</f>
        <v>0</v>
      </c>
      <c r="AD123" s="32">
        <f>'GASTOS PERSONAL DEL PROYECTO'!H128</f>
        <v>0</v>
      </c>
      <c r="AF123" s="33">
        <v>114</v>
      </c>
      <c r="AG123" s="32" t="str">
        <f t="shared" si="32"/>
        <v>X</v>
      </c>
      <c r="AH123" s="32">
        <f t="shared" si="30"/>
        <v>154</v>
      </c>
      <c r="AI123" s="32" t="str">
        <f t="shared" si="31"/>
        <v>X</v>
      </c>
      <c r="AJ123" s="32">
        <f>IF('GASTOS PERSONAL DEL PROYECTO'!E119="",0,'GASTOS PERSONAL DEL PROYECTO'!H119)</f>
        <v>0</v>
      </c>
      <c r="AK123" s="32" t="str">
        <f t="shared" si="24"/>
        <v>X</v>
      </c>
      <c r="AL123" s="32" t="str">
        <f t="shared" si="25"/>
        <v>X</v>
      </c>
      <c r="AM123" s="32" t="str">
        <f t="shared" si="26"/>
        <v>X</v>
      </c>
      <c r="AN123" s="32" t="str">
        <f t="shared" si="27"/>
        <v>X</v>
      </c>
      <c r="AO123" s="32" t="str">
        <f t="shared" si="28"/>
        <v>X</v>
      </c>
    </row>
    <row r="124" spans="25:41" x14ac:dyDescent="0.25">
      <c r="Y124" s="32">
        <v>120</v>
      </c>
      <c r="Z124" s="32">
        <f>'GASTOS PERSONAL DEL PROYECTO'!E129</f>
        <v>0</v>
      </c>
      <c r="AA124" s="33" t="str">
        <f t="shared" si="18"/>
        <v>0</v>
      </c>
      <c r="AB124" s="32">
        <f>'GASTOS PERSONAL DEL PROYECTO'!F129</f>
        <v>0</v>
      </c>
      <c r="AC124" s="32">
        <f>'GASTOS PERSONAL DEL PROYECTO'!G129</f>
        <v>0</v>
      </c>
      <c r="AD124" s="32">
        <f>'GASTOS PERSONAL DEL PROYECTO'!H129</f>
        <v>0</v>
      </c>
      <c r="AF124" s="33">
        <v>115</v>
      </c>
      <c r="AG124" s="32" t="str">
        <f t="shared" si="32"/>
        <v>X</v>
      </c>
      <c r="AH124" s="32">
        <f t="shared" si="30"/>
        <v>154</v>
      </c>
      <c r="AI124" s="32" t="str">
        <f t="shared" si="31"/>
        <v>X</v>
      </c>
      <c r="AJ124" s="32">
        <f>IF('GASTOS PERSONAL DEL PROYECTO'!E120="",0,'GASTOS PERSONAL DEL PROYECTO'!H120)</f>
        <v>0</v>
      </c>
      <c r="AK124" s="32" t="str">
        <f t="shared" si="24"/>
        <v>X</v>
      </c>
      <c r="AL124" s="32" t="str">
        <f t="shared" si="25"/>
        <v>X</v>
      </c>
      <c r="AM124" s="32" t="str">
        <f t="shared" si="26"/>
        <v>X</v>
      </c>
      <c r="AN124" s="32" t="str">
        <f t="shared" si="27"/>
        <v>X</v>
      </c>
      <c r="AO124" s="32" t="str">
        <f t="shared" si="28"/>
        <v>X</v>
      </c>
    </row>
    <row r="125" spans="25:41" x14ac:dyDescent="0.25">
      <c r="Y125" s="32">
        <v>121</v>
      </c>
      <c r="Z125" s="32">
        <f>'GASTOS PERSONAL DEL PROYECTO'!E130</f>
        <v>0</v>
      </c>
      <c r="AA125" s="33" t="str">
        <f t="shared" si="18"/>
        <v>0</v>
      </c>
      <c r="AB125" s="32">
        <f>'GASTOS PERSONAL DEL PROYECTO'!F130</f>
        <v>0</v>
      </c>
      <c r="AC125" s="32">
        <f>'GASTOS PERSONAL DEL PROYECTO'!G130</f>
        <v>0</v>
      </c>
      <c r="AD125" s="32">
        <f>'GASTOS PERSONAL DEL PROYECTO'!H130</f>
        <v>0</v>
      </c>
      <c r="AF125" s="33">
        <v>116</v>
      </c>
      <c r="AG125" s="32" t="str">
        <f t="shared" si="32"/>
        <v>X</v>
      </c>
      <c r="AH125" s="32">
        <f t="shared" si="30"/>
        <v>154</v>
      </c>
      <c r="AI125" s="32" t="str">
        <f t="shared" si="31"/>
        <v>X</v>
      </c>
      <c r="AJ125" s="32">
        <f>IF('GASTOS PERSONAL DEL PROYECTO'!E121="",0,'GASTOS PERSONAL DEL PROYECTO'!H121)</f>
        <v>0</v>
      </c>
      <c r="AK125" s="32" t="str">
        <f t="shared" si="24"/>
        <v>X</v>
      </c>
      <c r="AL125" s="32" t="str">
        <f t="shared" si="25"/>
        <v>X</v>
      </c>
      <c r="AM125" s="32" t="str">
        <f t="shared" si="26"/>
        <v>X</v>
      </c>
      <c r="AN125" s="32" t="str">
        <f t="shared" si="27"/>
        <v>X</v>
      </c>
      <c r="AO125" s="32" t="str">
        <f t="shared" si="28"/>
        <v>X</v>
      </c>
    </row>
    <row r="126" spans="25:41" x14ac:dyDescent="0.25">
      <c r="Y126" s="32">
        <v>122</v>
      </c>
      <c r="Z126" s="32">
        <f>'GASTOS PERSONAL DEL PROYECTO'!E131</f>
        <v>0</v>
      </c>
      <c r="AA126" s="33" t="str">
        <f t="shared" si="18"/>
        <v>0</v>
      </c>
      <c r="AB126" s="32">
        <f>'GASTOS PERSONAL DEL PROYECTO'!F131</f>
        <v>0</v>
      </c>
      <c r="AC126" s="32">
        <f>'GASTOS PERSONAL DEL PROYECTO'!G131</f>
        <v>0</v>
      </c>
      <c r="AD126" s="32">
        <f>'GASTOS PERSONAL DEL PROYECTO'!H131</f>
        <v>0</v>
      </c>
      <c r="AF126" s="33">
        <v>117</v>
      </c>
      <c r="AG126" s="32" t="str">
        <f t="shared" si="32"/>
        <v>X</v>
      </c>
      <c r="AH126" s="32">
        <f t="shared" si="30"/>
        <v>154</v>
      </c>
      <c r="AI126" s="32" t="str">
        <f t="shared" si="31"/>
        <v>X</v>
      </c>
      <c r="AJ126" s="32">
        <f>IF('GASTOS PERSONAL DEL PROYECTO'!E122="",0,'GASTOS PERSONAL DEL PROYECTO'!H122)</f>
        <v>0</v>
      </c>
      <c r="AK126" s="32" t="str">
        <f t="shared" si="24"/>
        <v>X</v>
      </c>
      <c r="AL126" s="32" t="str">
        <f t="shared" si="25"/>
        <v>X</v>
      </c>
      <c r="AM126" s="32" t="str">
        <f t="shared" si="26"/>
        <v>X</v>
      </c>
      <c r="AN126" s="32" t="str">
        <f t="shared" si="27"/>
        <v>X</v>
      </c>
      <c r="AO126" s="32" t="str">
        <f t="shared" si="28"/>
        <v>X</v>
      </c>
    </row>
    <row r="127" spans="25:41" x14ac:dyDescent="0.25">
      <c r="Y127" s="32">
        <v>123</v>
      </c>
      <c r="Z127" s="32">
        <f>'GASTOS PERSONAL DEL PROYECTO'!E132</f>
        <v>0</v>
      </c>
      <c r="AA127" s="33" t="str">
        <f t="shared" si="18"/>
        <v>0</v>
      </c>
      <c r="AB127" s="32">
        <f>'GASTOS PERSONAL DEL PROYECTO'!F132</f>
        <v>0</v>
      </c>
      <c r="AC127" s="32">
        <f>'GASTOS PERSONAL DEL PROYECTO'!G132</f>
        <v>0</v>
      </c>
      <c r="AD127" s="32">
        <f>'GASTOS PERSONAL DEL PROYECTO'!H132</f>
        <v>0</v>
      </c>
      <c r="AF127" s="33">
        <v>118</v>
      </c>
      <c r="AG127" s="32" t="str">
        <f t="shared" si="32"/>
        <v>X</v>
      </c>
      <c r="AH127" s="32">
        <f t="shared" si="30"/>
        <v>154</v>
      </c>
      <c r="AI127" s="32" t="str">
        <f t="shared" si="31"/>
        <v>X</v>
      </c>
      <c r="AJ127" s="32">
        <f>IF('GASTOS PERSONAL DEL PROYECTO'!E123="",0,'GASTOS PERSONAL DEL PROYECTO'!H123)</f>
        <v>0</v>
      </c>
      <c r="AK127" s="32" t="str">
        <f t="shared" si="24"/>
        <v>X</v>
      </c>
      <c r="AL127" s="32" t="str">
        <f t="shared" si="25"/>
        <v>X</v>
      </c>
      <c r="AM127" s="32" t="str">
        <f t="shared" si="26"/>
        <v>X</v>
      </c>
      <c r="AN127" s="32" t="str">
        <f t="shared" si="27"/>
        <v>X</v>
      </c>
      <c r="AO127" s="32" t="str">
        <f t="shared" si="28"/>
        <v>X</v>
      </c>
    </row>
    <row r="128" spans="25:41" x14ac:dyDescent="0.25">
      <c r="Y128" s="32">
        <v>124</v>
      </c>
      <c r="Z128" s="32">
        <f>'GASTOS PERSONAL DEL PROYECTO'!E133</f>
        <v>0</v>
      </c>
      <c r="AA128" s="33" t="str">
        <f t="shared" si="18"/>
        <v>0</v>
      </c>
      <c r="AB128" s="32">
        <f>'GASTOS PERSONAL DEL PROYECTO'!F133</f>
        <v>0</v>
      </c>
      <c r="AC128" s="32">
        <f>'GASTOS PERSONAL DEL PROYECTO'!G133</f>
        <v>0</v>
      </c>
      <c r="AD128" s="32">
        <f>'GASTOS PERSONAL DEL PROYECTO'!H133</f>
        <v>0</v>
      </c>
      <c r="AF128" s="33">
        <v>119</v>
      </c>
      <c r="AG128" s="32" t="str">
        <f t="shared" si="32"/>
        <v>X</v>
      </c>
      <c r="AH128" s="32">
        <f t="shared" si="30"/>
        <v>154</v>
      </c>
      <c r="AI128" s="32" t="str">
        <f t="shared" si="31"/>
        <v>X</v>
      </c>
      <c r="AJ128" s="32">
        <f>IF('GASTOS PERSONAL DEL PROYECTO'!E124="",0,'GASTOS PERSONAL DEL PROYECTO'!H124)</f>
        <v>0</v>
      </c>
      <c r="AK128" s="32" t="str">
        <f t="shared" si="24"/>
        <v>X</v>
      </c>
      <c r="AL128" s="32" t="str">
        <f t="shared" si="25"/>
        <v>X</v>
      </c>
      <c r="AM128" s="32" t="str">
        <f t="shared" si="26"/>
        <v>X</v>
      </c>
      <c r="AN128" s="32" t="str">
        <f t="shared" si="27"/>
        <v>X</v>
      </c>
      <c r="AO128" s="32" t="str">
        <f t="shared" si="28"/>
        <v>X</v>
      </c>
    </row>
    <row r="129" spans="25:41" x14ac:dyDescent="0.25">
      <c r="Y129" s="32">
        <v>125</v>
      </c>
      <c r="Z129" s="32">
        <f>'GASTOS PERSONAL DEL PROYECTO'!E134</f>
        <v>0</v>
      </c>
      <c r="AA129" s="33" t="str">
        <f t="shared" si="18"/>
        <v>0</v>
      </c>
      <c r="AB129" s="32">
        <f>'GASTOS PERSONAL DEL PROYECTO'!F134</f>
        <v>0</v>
      </c>
      <c r="AC129" s="32">
        <f>'GASTOS PERSONAL DEL PROYECTO'!G134</f>
        <v>0</v>
      </c>
      <c r="AD129" s="32">
        <f>'GASTOS PERSONAL DEL PROYECTO'!H134</f>
        <v>0</v>
      </c>
      <c r="AF129" s="33">
        <v>120</v>
      </c>
      <c r="AG129" s="32" t="str">
        <f t="shared" si="32"/>
        <v>X</v>
      </c>
      <c r="AH129" s="32">
        <f t="shared" si="30"/>
        <v>154</v>
      </c>
      <c r="AI129" s="32" t="str">
        <f t="shared" si="31"/>
        <v>X</v>
      </c>
      <c r="AJ129" s="32">
        <f>IF('GASTOS PERSONAL DEL PROYECTO'!E125="",0,'GASTOS PERSONAL DEL PROYECTO'!H125)</f>
        <v>0</v>
      </c>
      <c r="AK129" s="32" t="str">
        <f t="shared" si="24"/>
        <v>X</v>
      </c>
      <c r="AL129" s="32" t="str">
        <f t="shared" si="25"/>
        <v>X</v>
      </c>
      <c r="AM129" s="32" t="str">
        <f t="shared" si="26"/>
        <v>X</v>
      </c>
      <c r="AN129" s="32" t="str">
        <f t="shared" si="27"/>
        <v>X</v>
      </c>
      <c r="AO129" s="32" t="str">
        <f t="shared" si="28"/>
        <v>X</v>
      </c>
    </row>
    <row r="130" spans="25:41" x14ac:dyDescent="0.25">
      <c r="Y130" s="32">
        <v>126</v>
      </c>
      <c r="Z130" s="32">
        <f>'GASTOS PERSONAL DEL PROYECTO'!E135</f>
        <v>0</v>
      </c>
      <c r="AA130" s="33" t="str">
        <f t="shared" si="18"/>
        <v>0</v>
      </c>
      <c r="AB130" s="32">
        <f>'GASTOS PERSONAL DEL PROYECTO'!F135</f>
        <v>0</v>
      </c>
      <c r="AC130" s="32">
        <f>'GASTOS PERSONAL DEL PROYECTO'!G135</f>
        <v>0</v>
      </c>
      <c r="AD130" s="32">
        <f>'GASTOS PERSONAL DEL PROYECTO'!H135</f>
        <v>0</v>
      </c>
      <c r="AF130" s="33">
        <v>121</v>
      </c>
      <c r="AG130" s="32" t="str">
        <f t="shared" si="32"/>
        <v>X</v>
      </c>
      <c r="AH130" s="32">
        <f t="shared" si="30"/>
        <v>154</v>
      </c>
      <c r="AI130" s="32" t="str">
        <f t="shared" si="31"/>
        <v>X</v>
      </c>
      <c r="AJ130" s="32">
        <f>IF('GASTOS PERSONAL DEL PROYECTO'!E126="",0,'GASTOS PERSONAL DEL PROYECTO'!H126)</f>
        <v>0</v>
      </c>
      <c r="AK130" s="32" t="str">
        <f t="shared" si="24"/>
        <v>X</v>
      </c>
      <c r="AL130" s="32" t="str">
        <f t="shared" si="25"/>
        <v>X</v>
      </c>
      <c r="AM130" s="32" t="str">
        <f t="shared" si="26"/>
        <v>X</v>
      </c>
      <c r="AN130" s="32" t="str">
        <f t="shared" si="27"/>
        <v>X</v>
      </c>
      <c r="AO130" s="32" t="str">
        <f t="shared" si="28"/>
        <v>X</v>
      </c>
    </row>
    <row r="131" spans="25:41" x14ac:dyDescent="0.25">
      <c r="Y131" s="32">
        <v>127</v>
      </c>
      <c r="Z131" s="32">
        <f>'GASTOS PERSONAL DEL PROYECTO'!E136</f>
        <v>0</v>
      </c>
      <c r="AA131" s="33" t="str">
        <f t="shared" si="18"/>
        <v>0</v>
      </c>
      <c r="AB131" s="32">
        <f>'GASTOS PERSONAL DEL PROYECTO'!F136</f>
        <v>0</v>
      </c>
      <c r="AC131" s="32">
        <f>'GASTOS PERSONAL DEL PROYECTO'!G136</f>
        <v>0</v>
      </c>
      <c r="AD131" s="32">
        <f>'GASTOS PERSONAL DEL PROYECTO'!H136</f>
        <v>0</v>
      </c>
      <c r="AF131" s="33">
        <v>122</v>
      </c>
      <c r="AG131" s="32" t="str">
        <f t="shared" si="32"/>
        <v>X</v>
      </c>
      <c r="AH131" s="32">
        <f t="shared" si="30"/>
        <v>154</v>
      </c>
      <c r="AI131" s="32" t="str">
        <f t="shared" si="31"/>
        <v>X</v>
      </c>
      <c r="AJ131" s="32">
        <f>IF('GASTOS PERSONAL DEL PROYECTO'!E127="",0,'GASTOS PERSONAL DEL PROYECTO'!H127)</f>
        <v>0</v>
      </c>
      <c r="AK131" s="32" t="str">
        <f t="shared" si="24"/>
        <v>X</v>
      </c>
      <c r="AL131" s="32" t="str">
        <f t="shared" si="25"/>
        <v>X</v>
      </c>
      <c r="AM131" s="32" t="str">
        <f t="shared" si="26"/>
        <v>X</v>
      </c>
      <c r="AN131" s="32" t="str">
        <f t="shared" si="27"/>
        <v>X</v>
      </c>
      <c r="AO131" s="32" t="str">
        <f t="shared" si="28"/>
        <v>X</v>
      </c>
    </row>
    <row r="132" spans="25:41" x14ac:dyDescent="0.25">
      <c r="Y132" s="32">
        <v>128</v>
      </c>
      <c r="Z132" s="32">
        <f>'GASTOS PERSONAL DEL PROYECTO'!E137</f>
        <v>0</v>
      </c>
      <c r="AA132" s="33" t="str">
        <f t="shared" si="18"/>
        <v>0</v>
      </c>
      <c r="AB132" s="32">
        <f>'GASTOS PERSONAL DEL PROYECTO'!F137</f>
        <v>0</v>
      </c>
      <c r="AC132" s="32">
        <f>'GASTOS PERSONAL DEL PROYECTO'!G137</f>
        <v>0</v>
      </c>
      <c r="AD132" s="32">
        <f>'GASTOS PERSONAL DEL PROYECTO'!H137</f>
        <v>0</v>
      </c>
      <c r="AF132" s="33">
        <v>123</v>
      </c>
      <c r="AG132" s="32" t="str">
        <f t="shared" si="32"/>
        <v>X</v>
      </c>
      <c r="AH132" s="32">
        <f t="shared" si="30"/>
        <v>154</v>
      </c>
      <c r="AI132" s="32" t="str">
        <f t="shared" si="31"/>
        <v>X</v>
      </c>
      <c r="AJ132" s="32">
        <f>IF('GASTOS PERSONAL DEL PROYECTO'!E128="",0,'GASTOS PERSONAL DEL PROYECTO'!H128)</f>
        <v>0</v>
      </c>
      <c r="AK132" s="32" t="str">
        <f t="shared" si="24"/>
        <v>X</v>
      </c>
      <c r="AL132" s="32" t="str">
        <f t="shared" si="25"/>
        <v>X</v>
      </c>
      <c r="AM132" s="32" t="str">
        <f t="shared" si="26"/>
        <v>X</v>
      </c>
      <c r="AN132" s="32" t="str">
        <f t="shared" si="27"/>
        <v>X</v>
      </c>
      <c r="AO132" s="32" t="str">
        <f t="shared" si="28"/>
        <v>X</v>
      </c>
    </row>
    <row r="133" spans="25:41" x14ac:dyDescent="0.25">
      <c r="Y133" s="32">
        <v>129</v>
      </c>
      <c r="Z133" s="32">
        <f>'GASTOS PERSONAL DEL PROYECTO'!E138</f>
        <v>0</v>
      </c>
      <c r="AA133" s="33" t="str">
        <f t="shared" si="18"/>
        <v>0</v>
      </c>
      <c r="AB133" s="32">
        <f>'GASTOS PERSONAL DEL PROYECTO'!F138</f>
        <v>0</v>
      </c>
      <c r="AC133" s="32">
        <f>'GASTOS PERSONAL DEL PROYECTO'!G138</f>
        <v>0</v>
      </c>
      <c r="AD133" s="32">
        <f>'GASTOS PERSONAL DEL PROYECTO'!H138</f>
        <v>0</v>
      </c>
      <c r="AF133" s="33">
        <v>124</v>
      </c>
      <c r="AG133" s="32" t="str">
        <f t="shared" si="32"/>
        <v>X</v>
      </c>
      <c r="AH133" s="32">
        <f t="shared" si="30"/>
        <v>154</v>
      </c>
      <c r="AI133" s="32" t="str">
        <f t="shared" si="31"/>
        <v>X</v>
      </c>
      <c r="AJ133" s="32">
        <f>IF('GASTOS PERSONAL DEL PROYECTO'!E129="",0,'GASTOS PERSONAL DEL PROYECTO'!H129)</f>
        <v>0</v>
      </c>
      <c r="AK133" s="32" t="str">
        <f t="shared" si="24"/>
        <v>X</v>
      </c>
      <c r="AL133" s="32" t="str">
        <f t="shared" si="25"/>
        <v>X</v>
      </c>
      <c r="AM133" s="32" t="str">
        <f t="shared" si="26"/>
        <v>X</v>
      </c>
      <c r="AN133" s="32" t="str">
        <f t="shared" si="27"/>
        <v>X</v>
      </c>
      <c r="AO133" s="32" t="str">
        <f t="shared" si="28"/>
        <v>X</v>
      </c>
    </row>
    <row r="134" spans="25:41" x14ac:dyDescent="0.25">
      <c r="Y134" s="32">
        <v>130</v>
      </c>
      <c r="Z134" s="32">
        <f>'GASTOS PERSONAL DEL PROYECTO'!E139</f>
        <v>0</v>
      </c>
      <c r="AA134" s="33" t="str">
        <f t="shared" ref="AA134:AA154" si="33">RIGHT(Z134,2)</f>
        <v>0</v>
      </c>
      <c r="AB134" s="32">
        <f>'GASTOS PERSONAL DEL PROYECTO'!F139</f>
        <v>0</v>
      </c>
      <c r="AC134" s="32">
        <f>'GASTOS PERSONAL DEL PROYECTO'!G139</f>
        <v>0</v>
      </c>
      <c r="AD134" s="32">
        <f>'GASTOS PERSONAL DEL PROYECTO'!H139</f>
        <v>0</v>
      </c>
      <c r="AF134" s="33">
        <v>125</v>
      </c>
      <c r="AG134" s="32" t="str">
        <f t="shared" si="32"/>
        <v>X</v>
      </c>
      <c r="AH134" s="32">
        <f t="shared" si="30"/>
        <v>154</v>
      </c>
      <c r="AI134" s="32" t="str">
        <f t="shared" si="31"/>
        <v>X</v>
      </c>
      <c r="AJ134" s="32">
        <f>IF('GASTOS PERSONAL DEL PROYECTO'!E130="",0,'GASTOS PERSONAL DEL PROYECTO'!H130)</f>
        <v>0</v>
      </c>
      <c r="AK134" s="32" t="str">
        <f t="shared" si="24"/>
        <v>X</v>
      </c>
      <c r="AL134" s="32" t="str">
        <f t="shared" si="25"/>
        <v>X</v>
      </c>
      <c r="AM134" s="32" t="str">
        <f t="shared" si="26"/>
        <v>X</v>
      </c>
      <c r="AN134" s="32" t="str">
        <f t="shared" si="27"/>
        <v>X</v>
      </c>
      <c r="AO134" s="32" t="str">
        <f t="shared" si="28"/>
        <v>X</v>
      </c>
    </row>
    <row r="135" spans="25:41" x14ac:dyDescent="0.25">
      <c r="Y135" s="32">
        <v>131</v>
      </c>
      <c r="Z135" s="32">
        <f>'GASTOS PERSONAL DEL PROYECTO'!E140</f>
        <v>0</v>
      </c>
      <c r="AA135" s="33" t="str">
        <f t="shared" si="33"/>
        <v>0</v>
      </c>
      <c r="AB135" s="32">
        <f>'GASTOS PERSONAL DEL PROYECTO'!F140</f>
        <v>0</v>
      </c>
      <c r="AC135" s="32">
        <f>'GASTOS PERSONAL DEL PROYECTO'!G140</f>
        <v>0</v>
      </c>
      <c r="AD135" s="32">
        <f>'GASTOS PERSONAL DEL PROYECTO'!H140</f>
        <v>0</v>
      </c>
      <c r="AF135" s="33">
        <v>126</v>
      </c>
      <c r="AG135" s="32" t="str">
        <f t="shared" si="32"/>
        <v>X</v>
      </c>
      <c r="AH135" s="32">
        <f t="shared" si="30"/>
        <v>154</v>
      </c>
      <c r="AI135" s="32" t="str">
        <f t="shared" si="31"/>
        <v>X</v>
      </c>
      <c r="AJ135" s="32">
        <f>IF('GASTOS PERSONAL DEL PROYECTO'!E131="",0,'GASTOS PERSONAL DEL PROYECTO'!H131)</f>
        <v>0</v>
      </c>
      <c r="AK135" s="32" t="str">
        <f t="shared" si="24"/>
        <v>X</v>
      </c>
      <c r="AL135" s="32" t="str">
        <f t="shared" si="25"/>
        <v>X</v>
      </c>
      <c r="AM135" s="32" t="str">
        <f t="shared" si="26"/>
        <v>X</v>
      </c>
      <c r="AN135" s="32" t="str">
        <f t="shared" si="27"/>
        <v>X</v>
      </c>
      <c r="AO135" s="32" t="str">
        <f t="shared" si="28"/>
        <v>X</v>
      </c>
    </row>
    <row r="136" spans="25:41" x14ac:dyDescent="0.25">
      <c r="Y136" s="32">
        <v>132</v>
      </c>
      <c r="Z136" s="32">
        <f>'GASTOS PERSONAL DEL PROYECTO'!E141</f>
        <v>0</v>
      </c>
      <c r="AA136" s="33" t="str">
        <f t="shared" si="33"/>
        <v>0</v>
      </c>
      <c r="AB136" s="32">
        <f>'GASTOS PERSONAL DEL PROYECTO'!F141</f>
        <v>0</v>
      </c>
      <c r="AC136" s="32">
        <f>'GASTOS PERSONAL DEL PROYECTO'!G141</f>
        <v>0</v>
      </c>
      <c r="AD136" s="32">
        <f>'GASTOS PERSONAL DEL PROYECTO'!H141</f>
        <v>0</v>
      </c>
      <c r="AF136" s="33">
        <v>127</v>
      </c>
      <c r="AG136" s="32" t="str">
        <f t="shared" si="32"/>
        <v>X</v>
      </c>
      <c r="AH136" s="32">
        <f t="shared" si="30"/>
        <v>154</v>
      </c>
      <c r="AI136" s="32" t="str">
        <f t="shared" si="31"/>
        <v>X</v>
      </c>
      <c r="AJ136" s="32">
        <f>IF('GASTOS PERSONAL DEL PROYECTO'!E132="",0,'GASTOS PERSONAL DEL PROYECTO'!H132)</f>
        <v>0</v>
      </c>
      <c r="AK136" s="32" t="str">
        <f t="shared" si="24"/>
        <v>X</v>
      </c>
      <c r="AL136" s="32" t="str">
        <f t="shared" si="25"/>
        <v>X</v>
      </c>
      <c r="AM136" s="32" t="str">
        <f t="shared" si="26"/>
        <v>X</v>
      </c>
      <c r="AN136" s="32" t="str">
        <f t="shared" si="27"/>
        <v>X</v>
      </c>
      <c r="AO136" s="32" t="str">
        <f t="shared" si="28"/>
        <v>X</v>
      </c>
    </row>
    <row r="137" spans="25:41" x14ac:dyDescent="0.25">
      <c r="Y137" s="32">
        <v>133</v>
      </c>
      <c r="Z137" s="32">
        <f>'GASTOS PERSONAL DEL PROYECTO'!E142</f>
        <v>0</v>
      </c>
      <c r="AA137" s="33" t="str">
        <f t="shared" si="33"/>
        <v>0</v>
      </c>
      <c r="AB137" s="32">
        <f>'GASTOS PERSONAL DEL PROYECTO'!F142</f>
        <v>0</v>
      </c>
      <c r="AC137" s="32">
        <f>'GASTOS PERSONAL DEL PROYECTO'!G142</f>
        <v>0</v>
      </c>
      <c r="AD137" s="32">
        <f>'GASTOS PERSONAL DEL PROYECTO'!H142</f>
        <v>0</v>
      </c>
      <c r="AF137" s="33">
        <v>128</v>
      </c>
      <c r="AG137" s="32" t="str">
        <f t="shared" si="32"/>
        <v>X</v>
      </c>
      <c r="AH137" s="32">
        <f t="shared" si="30"/>
        <v>154</v>
      </c>
      <c r="AI137" s="32" t="str">
        <f t="shared" si="31"/>
        <v>X</v>
      </c>
      <c r="AJ137" s="32">
        <f>IF('GASTOS PERSONAL DEL PROYECTO'!E133="",0,'GASTOS PERSONAL DEL PROYECTO'!H133)</f>
        <v>0</v>
      </c>
      <c r="AK137" s="32" t="str">
        <f t="shared" si="24"/>
        <v>X</v>
      </c>
      <c r="AL137" s="32" t="str">
        <f t="shared" si="25"/>
        <v>X</v>
      </c>
      <c r="AM137" s="32" t="str">
        <f t="shared" si="26"/>
        <v>X</v>
      </c>
      <c r="AN137" s="32" t="str">
        <f t="shared" si="27"/>
        <v>X</v>
      </c>
      <c r="AO137" s="32" t="str">
        <f t="shared" si="28"/>
        <v>X</v>
      </c>
    </row>
    <row r="138" spans="25:41" x14ac:dyDescent="0.25">
      <c r="Y138" s="32">
        <v>134</v>
      </c>
      <c r="Z138" s="32">
        <f>'GASTOS PERSONAL DEL PROYECTO'!E143</f>
        <v>0</v>
      </c>
      <c r="AA138" s="33" t="str">
        <f t="shared" si="33"/>
        <v>0</v>
      </c>
      <c r="AB138" s="32">
        <f>'GASTOS PERSONAL DEL PROYECTO'!F143</f>
        <v>0</v>
      </c>
      <c r="AC138" s="32">
        <f>'GASTOS PERSONAL DEL PROYECTO'!G143</f>
        <v>0</v>
      </c>
      <c r="AD138" s="32">
        <f>'GASTOS PERSONAL DEL PROYECTO'!H143</f>
        <v>0</v>
      </c>
      <c r="AF138" s="33">
        <v>129</v>
      </c>
      <c r="AG138" s="32" t="str">
        <f t="shared" si="32"/>
        <v>X</v>
      </c>
      <c r="AH138" s="32">
        <f t="shared" ref="AH138:AH163" si="34">COUNTIF($AG$10:$AG$163,"&lt;="&amp;AG138)</f>
        <v>154</v>
      </c>
      <c r="AI138" s="32" t="str">
        <f t="shared" ref="AI138:AI163" si="35">AG138</f>
        <v>X</v>
      </c>
      <c r="AJ138" s="32">
        <f>IF('GASTOS PERSONAL DEL PROYECTO'!E134="",0,'GASTOS PERSONAL DEL PROYECTO'!H134)</f>
        <v>0</v>
      </c>
      <c r="AK138" s="32" t="str">
        <f t="shared" si="24"/>
        <v>X</v>
      </c>
      <c r="AL138" s="32" t="str">
        <f t="shared" si="25"/>
        <v>X</v>
      </c>
      <c r="AM138" s="32" t="str">
        <f t="shared" si="26"/>
        <v>X</v>
      </c>
      <c r="AN138" s="32" t="str">
        <f t="shared" si="27"/>
        <v>X</v>
      </c>
      <c r="AO138" s="32" t="str">
        <f t="shared" si="28"/>
        <v>X</v>
      </c>
    </row>
    <row r="139" spans="25:41" x14ac:dyDescent="0.25">
      <c r="Y139" s="32">
        <v>135</v>
      </c>
      <c r="Z139" s="32">
        <f>'GASTOS PERSONAL DEL PROYECTO'!E144</f>
        <v>0</v>
      </c>
      <c r="AA139" s="33" t="str">
        <f t="shared" si="33"/>
        <v>0</v>
      </c>
      <c r="AB139" s="32">
        <f>'GASTOS PERSONAL DEL PROYECTO'!F144</f>
        <v>0</v>
      </c>
      <c r="AC139" s="32">
        <f>'GASTOS PERSONAL DEL PROYECTO'!G144</f>
        <v>0</v>
      </c>
      <c r="AD139" s="32">
        <f>'GASTOS PERSONAL DEL PROYECTO'!H144</f>
        <v>0</v>
      </c>
      <c r="AF139" s="33">
        <v>130</v>
      </c>
      <c r="AG139" s="32" t="str">
        <f t="shared" si="32"/>
        <v>X</v>
      </c>
      <c r="AH139" s="32">
        <f t="shared" si="34"/>
        <v>154</v>
      </c>
      <c r="AI139" s="32" t="str">
        <f t="shared" si="35"/>
        <v>X</v>
      </c>
      <c r="AJ139" s="32">
        <f>IF('GASTOS PERSONAL DEL PROYECTO'!E135="",0,'GASTOS PERSONAL DEL PROYECTO'!H135)</f>
        <v>0</v>
      </c>
      <c r="AK139" s="32" t="str">
        <f t="shared" ref="AK139:AK163" si="36">IFERROR(VLOOKUP(AF139,$AH$10:$AJ$163,2,FALSE),"X")</f>
        <v>X</v>
      </c>
      <c r="AL139" s="32" t="str">
        <f t="shared" ref="AL139:AL163" si="37">IFERROR(VLOOKUP(AF139,$AH$10:$AJ$163,3,FALSE),"X")</f>
        <v>X</v>
      </c>
      <c r="AM139" s="32" t="str">
        <f t="shared" ref="AM139:AM163" si="38">IF(AK139=CONCATENATE(RIGHT($AG$5,2)," A"),$AI$5,IF(AK139=CONCATENATE(RIGHT($AG$6,2)," A"),$AI$6,IF(AK139=CONCATENATE(RIGHT($AG$7,2)," A"),$AI$7,IF(AK139=CONCATENATE(RIGHT($AG$8,2)," A"),$AI$8,AK139))))</f>
        <v>X</v>
      </c>
      <c r="AN139" s="32" t="str">
        <f t="shared" ref="AN139:AN163" si="39">IF(OR(LEFT(AM139,2)=$AH$5,LEFT(AM139,2)=$AH$6,LEFT(AM139,2)=$AH$7,LEFT(AM139,2)=$AH$8,),MID(AM139,3,6),AM139)</f>
        <v>X</v>
      </c>
      <c r="AO139" s="32" t="str">
        <f t="shared" ref="AO139:AO163" si="40">IF(AL139=0,"X",AL139)</f>
        <v>X</v>
      </c>
    </row>
    <row r="140" spans="25:41" x14ac:dyDescent="0.25">
      <c r="Y140" s="32">
        <v>136</v>
      </c>
      <c r="Z140" s="32">
        <f>'GASTOS PERSONAL DEL PROYECTO'!E145</f>
        <v>0</v>
      </c>
      <c r="AA140" s="33" t="str">
        <f t="shared" si="33"/>
        <v>0</v>
      </c>
      <c r="AB140" s="32">
        <f>'GASTOS PERSONAL DEL PROYECTO'!F145</f>
        <v>0</v>
      </c>
      <c r="AC140" s="32">
        <f>'GASTOS PERSONAL DEL PROYECTO'!G145</f>
        <v>0</v>
      </c>
      <c r="AD140" s="32">
        <f>'GASTOS PERSONAL DEL PROYECTO'!H145</f>
        <v>0</v>
      </c>
      <c r="AF140" s="33">
        <v>131</v>
      </c>
      <c r="AG140" s="32" t="str">
        <f t="shared" si="32"/>
        <v>X</v>
      </c>
      <c r="AH140" s="32">
        <f t="shared" si="34"/>
        <v>154</v>
      </c>
      <c r="AI140" s="32" t="str">
        <f t="shared" si="35"/>
        <v>X</v>
      </c>
      <c r="AJ140" s="32">
        <f>IF('GASTOS PERSONAL DEL PROYECTO'!E136="",0,'GASTOS PERSONAL DEL PROYECTO'!H136)</f>
        <v>0</v>
      </c>
      <c r="AK140" s="32" t="str">
        <f t="shared" si="36"/>
        <v>X</v>
      </c>
      <c r="AL140" s="32" t="str">
        <f t="shared" si="37"/>
        <v>X</v>
      </c>
      <c r="AM140" s="32" t="str">
        <f t="shared" si="38"/>
        <v>X</v>
      </c>
      <c r="AN140" s="32" t="str">
        <f t="shared" si="39"/>
        <v>X</v>
      </c>
      <c r="AO140" s="32" t="str">
        <f t="shared" si="40"/>
        <v>X</v>
      </c>
    </row>
    <row r="141" spans="25:41" x14ac:dyDescent="0.25">
      <c r="Y141" s="32">
        <v>137</v>
      </c>
      <c r="Z141" s="32">
        <f>'GASTOS PERSONAL DEL PROYECTO'!E146</f>
        <v>0</v>
      </c>
      <c r="AA141" s="33" t="str">
        <f t="shared" si="33"/>
        <v>0</v>
      </c>
      <c r="AB141" s="32">
        <f>'GASTOS PERSONAL DEL PROYECTO'!F146</f>
        <v>0</v>
      </c>
      <c r="AC141" s="32">
        <f>'GASTOS PERSONAL DEL PROYECTO'!G146</f>
        <v>0</v>
      </c>
      <c r="AD141" s="32">
        <f>'GASTOS PERSONAL DEL PROYECTO'!H146</f>
        <v>0</v>
      </c>
      <c r="AF141" s="33">
        <v>132</v>
      </c>
      <c r="AG141" s="32" t="str">
        <f t="shared" si="32"/>
        <v>X</v>
      </c>
      <c r="AH141" s="32">
        <f t="shared" si="34"/>
        <v>154</v>
      </c>
      <c r="AI141" s="32" t="str">
        <f t="shared" si="35"/>
        <v>X</v>
      </c>
      <c r="AJ141" s="32">
        <f>IF('GASTOS PERSONAL DEL PROYECTO'!E137="",0,'GASTOS PERSONAL DEL PROYECTO'!H137)</f>
        <v>0</v>
      </c>
      <c r="AK141" s="32" t="str">
        <f t="shared" si="36"/>
        <v>X</v>
      </c>
      <c r="AL141" s="32" t="str">
        <f t="shared" si="37"/>
        <v>X</v>
      </c>
      <c r="AM141" s="32" t="str">
        <f t="shared" si="38"/>
        <v>X</v>
      </c>
      <c r="AN141" s="32" t="str">
        <f t="shared" si="39"/>
        <v>X</v>
      </c>
      <c r="AO141" s="32" t="str">
        <f t="shared" si="40"/>
        <v>X</v>
      </c>
    </row>
    <row r="142" spans="25:41" x14ac:dyDescent="0.25">
      <c r="Y142" s="32">
        <v>138</v>
      </c>
      <c r="Z142" s="32">
        <f>'GASTOS PERSONAL DEL PROYECTO'!E147</f>
        <v>0</v>
      </c>
      <c r="AA142" s="33" t="str">
        <f t="shared" si="33"/>
        <v>0</v>
      </c>
      <c r="AB142" s="32">
        <f>'GASTOS PERSONAL DEL PROYECTO'!F147</f>
        <v>0</v>
      </c>
      <c r="AC142" s="32">
        <f>'GASTOS PERSONAL DEL PROYECTO'!G147</f>
        <v>0</v>
      </c>
      <c r="AD142" s="32">
        <f>'GASTOS PERSONAL DEL PROYECTO'!H147</f>
        <v>0</v>
      </c>
      <c r="AF142" s="33">
        <v>133</v>
      </c>
      <c r="AG142" s="32" t="str">
        <f t="shared" si="32"/>
        <v>X</v>
      </c>
      <c r="AH142" s="32">
        <f t="shared" si="34"/>
        <v>154</v>
      </c>
      <c r="AI142" s="32" t="str">
        <f t="shared" si="35"/>
        <v>X</v>
      </c>
      <c r="AJ142" s="32">
        <f>IF('GASTOS PERSONAL DEL PROYECTO'!E138="",0,'GASTOS PERSONAL DEL PROYECTO'!H138)</f>
        <v>0</v>
      </c>
      <c r="AK142" s="32" t="str">
        <f t="shared" si="36"/>
        <v>X</v>
      </c>
      <c r="AL142" s="32" t="str">
        <f t="shared" si="37"/>
        <v>X</v>
      </c>
      <c r="AM142" s="32" t="str">
        <f t="shared" si="38"/>
        <v>X</v>
      </c>
      <c r="AN142" s="32" t="str">
        <f t="shared" si="39"/>
        <v>X</v>
      </c>
      <c r="AO142" s="32" t="str">
        <f t="shared" si="40"/>
        <v>X</v>
      </c>
    </row>
    <row r="143" spans="25:41" x14ac:dyDescent="0.25">
      <c r="Y143" s="32">
        <v>139</v>
      </c>
      <c r="Z143" s="32">
        <f>'GASTOS PERSONAL DEL PROYECTO'!E148</f>
        <v>0</v>
      </c>
      <c r="AA143" s="33" t="str">
        <f t="shared" si="33"/>
        <v>0</v>
      </c>
      <c r="AB143" s="32">
        <f>'GASTOS PERSONAL DEL PROYECTO'!F148</f>
        <v>0</v>
      </c>
      <c r="AC143" s="32">
        <f>'GASTOS PERSONAL DEL PROYECTO'!G148</f>
        <v>0</v>
      </c>
      <c r="AD143" s="32">
        <f>'GASTOS PERSONAL DEL PROYECTO'!H148</f>
        <v>0</v>
      </c>
      <c r="AF143" s="33">
        <v>134</v>
      </c>
      <c r="AG143" s="32" t="str">
        <f t="shared" ref="AG143:AG163" si="41">IF(Z134=0,"X",CONCATENATE(RIGHT(VALUE(Z134),2)," ",AB134))</f>
        <v>X</v>
      </c>
      <c r="AH143" s="32">
        <f t="shared" si="34"/>
        <v>154</v>
      </c>
      <c r="AI143" s="32" t="str">
        <f t="shared" si="35"/>
        <v>X</v>
      </c>
      <c r="AJ143" s="32">
        <f>IF('GASTOS PERSONAL DEL PROYECTO'!E139="",0,'GASTOS PERSONAL DEL PROYECTO'!H139)</f>
        <v>0</v>
      </c>
      <c r="AK143" s="32" t="str">
        <f t="shared" si="36"/>
        <v>X</v>
      </c>
      <c r="AL143" s="32" t="str">
        <f t="shared" si="37"/>
        <v>X</v>
      </c>
      <c r="AM143" s="32" t="str">
        <f t="shared" si="38"/>
        <v>X</v>
      </c>
      <c r="AN143" s="32" t="str">
        <f t="shared" si="39"/>
        <v>X</v>
      </c>
      <c r="AO143" s="32" t="str">
        <f t="shared" si="40"/>
        <v>X</v>
      </c>
    </row>
    <row r="144" spans="25:41" x14ac:dyDescent="0.25">
      <c r="Y144" s="32">
        <v>140</v>
      </c>
      <c r="Z144" s="32">
        <f>'GASTOS PERSONAL DEL PROYECTO'!E149</f>
        <v>0</v>
      </c>
      <c r="AA144" s="33" t="str">
        <f t="shared" si="33"/>
        <v>0</v>
      </c>
      <c r="AB144" s="32">
        <f>'GASTOS PERSONAL DEL PROYECTO'!F149</f>
        <v>0</v>
      </c>
      <c r="AC144" s="32">
        <f>'GASTOS PERSONAL DEL PROYECTO'!G149</f>
        <v>0</v>
      </c>
      <c r="AD144" s="32">
        <f>'GASTOS PERSONAL DEL PROYECTO'!H149</f>
        <v>0</v>
      </c>
      <c r="AF144" s="33">
        <v>135</v>
      </c>
      <c r="AG144" s="32" t="str">
        <f t="shared" si="41"/>
        <v>X</v>
      </c>
      <c r="AH144" s="32">
        <f t="shared" si="34"/>
        <v>154</v>
      </c>
      <c r="AI144" s="32" t="str">
        <f t="shared" si="35"/>
        <v>X</v>
      </c>
      <c r="AJ144" s="32">
        <f>IF('GASTOS PERSONAL DEL PROYECTO'!E140="",0,'GASTOS PERSONAL DEL PROYECTO'!H140)</f>
        <v>0</v>
      </c>
      <c r="AK144" s="32" t="str">
        <f t="shared" si="36"/>
        <v>X</v>
      </c>
      <c r="AL144" s="32" t="str">
        <f t="shared" si="37"/>
        <v>X</v>
      </c>
      <c r="AM144" s="32" t="str">
        <f t="shared" si="38"/>
        <v>X</v>
      </c>
      <c r="AN144" s="32" t="str">
        <f t="shared" si="39"/>
        <v>X</v>
      </c>
      <c r="AO144" s="32" t="str">
        <f t="shared" si="40"/>
        <v>X</v>
      </c>
    </row>
    <row r="145" spans="25:41" x14ac:dyDescent="0.25">
      <c r="Y145" s="32">
        <v>141</v>
      </c>
      <c r="Z145" s="32">
        <f>'GASTOS PERSONAL DEL PROYECTO'!E150</f>
        <v>0</v>
      </c>
      <c r="AA145" s="33" t="str">
        <f t="shared" si="33"/>
        <v>0</v>
      </c>
      <c r="AB145" s="32">
        <f>'GASTOS PERSONAL DEL PROYECTO'!F150</f>
        <v>0</v>
      </c>
      <c r="AC145" s="32">
        <f>'GASTOS PERSONAL DEL PROYECTO'!G150</f>
        <v>0</v>
      </c>
      <c r="AD145" s="32">
        <f>'GASTOS PERSONAL DEL PROYECTO'!H150</f>
        <v>0</v>
      </c>
      <c r="AF145" s="33">
        <v>136</v>
      </c>
      <c r="AG145" s="32" t="str">
        <f t="shared" si="41"/>
        <v>X</v>
      </c>
      <c r="AH145" s="32">
        <f t="shared" si="34"/>
        <v>154</v>
      </c>
      <c r="AI145" s="32" t="str">
        <f t="shared" si="35"/>
        <v>X</v>
      </c>
      <c r="AJ145" s="32">
        <f>IF('GASTOS PERSONAL DEL PROYECTO'!E141="",0,'GASTOS PERSONAL DEL PROYECTO'!H141)</f>
        <v>0</v>
      </c>
      <c r="AK145" s="32" t="str">
        <f t="shared" si="36"/>
        <v>X</v>
      </c>
      <c r="AL145" s="32" t="str">
        <f t="shared" si="37"/>
        <v>X</v>
      </c>
      <c r="AM145" s="32" t="str">
        <f t="shared" si="38"/>
        <v>X</v>
      </c>
      <c r="AN145" s="32" t="str">
        <f t="shared" si="39"/>
        <v>X</v>
      </c>
      <c r="AO145" s="32" t="str">
        <f t="shared" si="40"/>
        <v>X</v>
      </c>
    </row>
    <row r="146" spans="25:41" x14ac:dyDescent="0.25">
      <c r="Y146" s="32">
        <v>142</v>
      </c>
      <c r="Z146" s="32">
        <f>'GASTOS PERSONAL DEL PROYECTO'!E151</f>
        <v>0</v>
      </c>
      <c r="AA146" s="33" t="str">
        <f t="shared" si="33"/>
        <v>0</v>
      </c>
      <c r="AB146" s="32">
        <f>'GASTOS PERSONAL DEL PROYECTO'!F151</f>
        <v>0</v>
      </c>
      <c r="AC146" s="32">
        <f>'GASTOS PERSONAL DEL PROYECTO'!G151</f>
        <v>0</v>
      </c>
      <c r="AD146" s="32">
        <f>'GASTOS PERSONAL DEL PROYECTO'!H151</f>
        <v>0</v>
      </c>
      <c r="AF146" s="33">
        <v>137</v>
      </c>
      <c r="AG146" s="32" t="str">
        <f t="shared" si="41"/>
        <v>X</v>
      </c>
      <c r="AH146" s="32">
        <f t="shared" si="34"/>
        <v>154</v>
      </c>
      <c r="AI146" s="32" t="str">
        <f t="shared" si="35"/>
        <v>X</v>
      </c>
      <c r="AJ146" s="32">
        <f>IF('GASTOS PERSONAL DEL PROYECTO'!E142="",0,'GASTOS PERSONAL DEL PROYECTO'!H142)</f>
        <v>0</v>
      </c>
      <c r="AK146" s="32" t="str">
        <f t="shared" si="36"/>
        <v>X</v>
      </c>
      <c r="AL146" s="32" t="str">
        <f t="shared" si="37"/>
        <v>X</v>
      </c>
      <c r="AM146" s="32" t="str">
        <f t="shared" si="38"/>
        <v>X</v>
      </c>
      <c r="AN146" s="32" t="str">
        <f t="shared" si="39"/>
        <v>X</v>
      </c>
      <c r="AO146" s="32" t="str">
        <f t="shared" si="40"/>
        <v>X</v>
      </c>
    </row>
    <row r="147" spans="25:41" x14ac:dyDescent="0.25">
      <c r="Y147" s="32">
        <v>143</v>
      </c>
      <c r="Z147" s="32">
        <f>'GASTOS PERSONAL DEL PROYECTO'!E152</f>
        <v>0</v>
      </c>
      <c r="AA147" s="33" t="str">
        <f t="shared" si="33"/>
        <v>0</v>
      </c>
      <c r="AB147" s="32">
        <f>'GASTOS PERSONAL DEL PROYECTO'!F152</f>
        <v>0</v>
      </c>
      <c r="AC147" s="32">
        <f>'GASTOS PERSONAL DEL PROYECTO'!G152</f>
        <v>0</v>
      </c>
      <c r="AD147" s="32">
        <f>'GASTOS PERSONAL DEL PROYECTO'!H152</f>
        <v>0</v>
      </c>
      <c r="AF147" s="33">
        <v>138</v>
      </c>
      <c r="AG147" s="32" t="str">
        <f t="shared" si="41"/>
        <v>X</v>
      </c>
      <c r="AH147" s="32">
        <f t="shared" si="34"/>
        <v>154</v>
      </c>
      <c r="AI147" s="32" t="str">
        <f t="shared" si="35"/>
        <v>X</v>
      </c>
      <c r="AJ147" s="32">
        <f>IF('GASTOS PERSONAL DEL PROYECTO'!E143="",0,'GASTOS PERSONAL DEL PROYECTO'!H143)</f>
        <v>0</v>
      </c>
      <c r="AK147" s="32" t="str">
        <f t="shared" si="36"/>
        <v>X</v>
      </c>
      <c r="AL147" s="32" t="str">
        <f t="shared" si="37"/>
        <v>X</v>
      </c>
      <c r="AM147" s="32" t="str">
        <f t="shared" si="38"/>
        <v>X</v>
      </c>
      <c r="AN147" s="32" t="str">
        <f t="shared" si="39"/>
        <v>X</v>
      </c>
      <c r="AO147" s="32" t="str">
        <f t="shared" si="40"/>
        <v>X</v>
      </c>
    </row>
    <row r="148" spans="25:41" x14ac:dyDescent="0.25">
      <c r="Y148" s="32">
        <v>144</v>
      </c>
      <c r="Z148" s="32">
        <f>'GASTOS PERSONAL DEL PROYECTO'!E153</f>
        <v>0</v>
      </c>
      <c r="AA148" s="33" t="str">
        <f t="shared" si="33"/>
        <v>0</v>
      </c>
      <c r="AB148" s="32">
        <f>'GASTOS PERSONAL DEL PROYECTO'!F153</f>
        <v>0</v>
      </c>
      <c r="AC148" s="32">
        <f>'GASTOS PERSONAL DEL PROYECTO'!G153</f>
        <v>0</v>
      </c>
      <c r="AD148" s="32">
        <f>'GASTOS PERSONAL DEL PROYECTO'!H153</f>
        <v>0</v>
      </c>
      <c r="AF148" s="33">
        <v>139</v>
      </c>
      <c r="AG148" s="32" t="str">
        <f t="shared" si="41"/>
        <v>X</v>
      </c>
      <c r="AH148" s="32">
        <f t="shared" si="34"/>
        <v>154</v>
      </c>
      <c r="AI148" s="32" t="str">
        <f t="shared" si="35"/>
        <v>X</v>
      </c>
      <c r="AJ148" s="32">
        <f>IF('GASTOS PERSONAL DEL PROYECTO'!E144="",0,'GASTOS PERSONAL DEL PROYECTO'!H144)</f>
        <v>0</v>
      </c>
      <c r="AK148" s="32" t="str">
        <f t="shared" si="36"/>
        <v>X</v>
      </c>
      <c r="AL148" s="32" t="str">
        <f t="shared" si="37"/>
        <v>X</v>
      </c>
      <c r="AM148" s="32" t="str">
        <f t="shared" si="38"/>
        <v>X</v>
      </c>
      <c r="AN148" s="32" t="str">
        <f t="shared" si="39"/>
        <v>X</v>
      </c>
      <c r="AO148" s="32" t="str">
        <f t="shared" si="40"/>
        <v>X</v>
      </c>
    </row>
    <row r="149" spans="25:41" x14ac:dyDescent="0.25">
      <c r="Y149" s="32">
        <v>145</v>
      </c>
      <c r="Z149" s="32">
        <f>'GASTOS PERSONAL DEL PROYECTO'!E154</f>
        <v>0</v>
      </c>
      <c r="AA149" s="33" t="str">
        <f t="shared" si="33"/>
        <v>0</v>
      </c>
      <c r="AB149" s="32">
        <f>'GASTOS PERSONAL DEL PROYECTO'!F154</f>
        <v>0</v>
      </c>
      <c r="AC149" s="32">
        <f>'GASTOS PERSONAL DEL PROYECTO'!G154</f>
        <v>0</v>
      </c>
      <c r="AD149" s="32">
        <f>'GASTOS PERSONAL DEL PROYECTO'!H154</f>
        <v>0</v>
      </c>
      <c r="AF149" s="33">
        <v>140</v>
      </c>
      <c r="AG149" s="32" t="str">
        <f t="shared" si="41"/>
        <v>X</v>
      </c>
      <c r="AH149" s="32">
        <f t="shared" si="34"/>
        <v>154</v>
      </c>
      <c r="AI149" s="32" t="str">
        <f t="shared" si="35"/>
        <v>X</v>
      </c>
      <c r="AJ149" s="32">
        <f>IF('GASTOS PERSONAL DEL PROYECTO'!E145="",0,'GASTOS PERSONAL DEL PROYECTO'!H145)</f>
        <v>0</v>
      </c>
      <c r="AK149" s="32" t="str">
        <f t="shared" si="36"/>
        <v>X</v>
      </c>
      <c r="AL149" s="32" t="str">
        <f t="shared" si="37"/>
        <v>X</v>
      </c>
      <c r="AM149" s="32" t="str">
        <f t="shared" si="38"/>
        <v>X</v>
      </c>
      <c r="AN149" s="32" t="str">
        <f t="shared" si="39"/>
        <v>X</v>
      </c>
      <c r="AO149" s="32" t="str">
        <f t="shared" si="40"/>
        <v>X</v>
      </c>
    </row>
    <row r="150" spans="25:41" x14ac:dyDescent="0.25">
      <c r="Y150" s="32">
        <v>146</v>
      </c>
      <c r="Z150" s="32">
        <f>'GASTOS PERSONAL DEL PROYECTO'!E155</f>
        <v>0</v>
      </c>
      <c r="AA150" s="33" t="str">
        <f t="shared" si="33"/>
        <v>0</v>
      </c>
      <c r="AB150" s="32">
        <f>'GASTOS PERSONAL DEL PROYECTO'!F155</f>
        <v>0</v>
      </c>
      <c r="AC150" s="32">
        <f>'GASTOS PERSONAL DEL PROYECTO'!G155</f>
        <v>0</v>
      </c>
      <c r="AD150" s="32">
        <f>'GASTOS PERSONAL DEL PROYECTO'!H155</f>
        <v>0</v>
      </c>
      <c r="AF150" s="33">
        <v>141</v>
      </c>
      <c r="AG150" s="32" t="str">
        <f t="shared" si="41"/>
        <v>X</v>
      </c>
      <c r="AH150" s="32">
        <f t="shared" si="34"/>
        <v>154</v>
      </c>
      <c r="AI150" s="32" t="str">
        <f t="shared" si="35"/>
        <v>X</v>
      </c>
      <c r="AJ150" s="32">
        <f>IF('GASTOS PERSONAL DEL PROYECTO'!E146="",0,'GASTOS PERSONAL DEL PROYECTO'!H146)</f>
        <v>0</v>
      </c>
      <c r="AK150" s="32" t="str">
        <f t="shared" si="36"/>
        <v>X</v>
      </c>
      <c r="AL150" s="32" t="str">
        <f t="shared" si="37"/>
        <v>X</v>
      </c>
      <c r="AM150" s="32" t="str">
        <f t="shared" si="38"/>
        <v>X</v>
      </c>
      <c r="AN150" s="32" t="str">
        <f t="shared" si="39"/>
        <v>X</v>
      </c>
      <c r="AO150" s="32" t="str">
        <f t="shared" si="40"/>
        <v>X</v>
      </c>
    </row>
    <row r="151" spans="25:41" x14ac:dyDescent="0.25">
      <c r="Y151" s="32">
        <v>147</v>
      </c>
      <c r="Z151" s="32">
        <f>'GASTOS PERSONAL DEL PROYECTO'!E156</f>
        <v>0</v>
      </c>
      <c r="AA151" s="33" t="str">
        <f t="shared" si="33"/>
        <v>0</v>
      </c>
      <c r="AB151" s="32">
        <f>'GASTOS PERSONAL DEL PROYECTO'!F156</f>
        <v>0</v>
      </c>
      <c r="AC151" s="32">
        <f>'GASTOS PERSONAL DEL PROYECTO'!G156</f>
        <v>0</v>
      </c>
      <c r="AD151" s="32">
        <f>'GASTOS PERSONAL DEL PROYECTO'!H156</f>
        <v>0</v>
      </c>
      <c r="AF151" s="33">
        <v>142</v>
      </c>
      <c r="AG151" s="32" t="str">
        <f t="shared" si="41"/>
        <v>X</v>
      </c>
      <c r="AH151" s="32">
        <f t="shared" si="34"/>
        <v>154</v>
      </c>
      <c r="AI151" s="32" t="str">
        <f t="shared" si="35"/>
        <v>X</v>
      </c>
      <c r="AJ151" s="32">
        <f>IF('GASTOS PERSONAL DEL PROYECTO'!E147="",0,'GASTOS PERSONAL DEL PROYECTO'!H147)</f>
        <v>0</v>
      </c>
      <c r="AK151" s="32" t="str">
        <f t="shared" si="36"/>
        <v>X</v>
      </c>
      <c r="AL151" s="32" t="str">
        <f t="shared" si="37"/>
        <v>X</v>
      </c>
      <c r="AM151" s="32" t="str">
        <f t="shared" si="38"/>
        <v>X</v>
      </c>
      <c r="AN151" s="32" t="str">
        <f t="shared" si="39"/>
        <v>X</v>
      </c>
      <c r="AO151" s="32" t="str">
        <f t="shared" si="40"/>
        <v>X</v>
      </c>
    </row>
    <row r="152" spans="25:41" x14ac:dyDescent="0.25">
      <c r="Y152" s="32">
        <v>148</v>
      </c>
      <c r="Z152" s="32">
        <f>'GASTOS PERSONAL DEL PROYECTO'!E157</f>
        <v>0</v>
      </c>
      <c r="AA152" s="33" t="str">
        <f t="shared" si="33"/>
        <v>0</v>
      </c>
      <c r="AB152" s="32">
        <f>'GASTOS PERSONAL DEL PROYECTO'!F157</f>
        <v>0</v>
      </c>
      <c r="AC152" s="32">
        <f>'GASTOS PERSONAL DEL PROYECTO'!G157</f>
        <v>0</v>
      </c>
      <c r="AD152" s="32">
        <f>'GASTOS PERSONAL DEL PROYECTO'!H157</f>
        <v>0</v>
      </c>
      <c r="AF152" s="33">
        <v>143</v>
      </c>
      <c r="AG152" s="32" t="str">
        <f t="shared" si="41"/>
        <v>X</v>
      </c>
      <c r="AH152" s="32">
        <f t="shared" si="34"/>
        <v>154</v>
      </c>
      <c r="AI152" s="32" t="str">
        <f t="shared" si="35"/>
        <v>X</v>
      </c>
      <c r="AJ152" s="32">
        <f>IF('GASTOS PERSONAL DEL PROYECTO'!E148="",0,'GASTOS PERSONAL DEL PROYECTO'!H148)</f>
        <v>0</v>
      </c>
      <c r="AK152" s="32" t="str">
        <f t="shared" si="36"/>
        <v>X</v>
      </c>
      <c r="AL152" s="32" t="str">
        <f t="shared" si="37"/>
        <v>X</v>
      </c>
      <c r="AM152" s="32" t="str">
        <f t="shared" si="38"/>
        <v>X</v>
      </c>
      <c r="AN152" s="32" t="str">
        <f t="shared" si="39"/>
        <v>X</v>
      </c>
      <c r="AO152" s="32" t="str">
        <f t="shared" si="40"/>
        <v>X</v>
      </c>
    </row>
    <row r="153" spans="25:41" x14ac:dyDescent="0.25">
      <c r="Y153" s="32">
        <v>149</v>
      </c>
      <c r="Z153" s="32">
        <f>'GASTOS PERSONAL DEL PROYECTO'!E158</f>
        <v>0</v>
      </c>
      <c r="AA153" s="33" t="str">
        <f t="shared" si="33"/>
        <v>0</v>
      </c>
      <c r="AB153" s="32">
        <f>'GASTOS PERSONAL DEL PROYECTO'!F158</f>
        <v>0</v>
      </c>
      <c r="AC153" s="32">
        <f>'GASTOS PERSONAL DEL PROYECTO'!G158</f>
        <v>0</v>
      </c>
      <c r="AD153" s="32">
        <f>'GASTOS PERSONAL DEL PROYECTO'!H158</f>
        <v>0</v>
      </c>
      <c r="AF153" s="33">
        <v>144</v>
      </c>
      <c r="AG153" s="32" t="str">
        <f t="shared" si="41"/>
        <v>X</v>
      </c>
      <c r="AH153" s="32">
        <f t="shared" si="34"/>
        <v>154</v>
      </c>
      <c r="AI153" s="32" t="str">
        <f t="shared" si="35"/>
        <v>X</v>
      </c>
      <c r="AJ153" s="32">
        <f>IF('GASTOS PERSONAL DEL PROYECTO'!E149="",0,'GASTOS PERSONAL DEL PROYECTO'!H149)</f>
        <v>0</v>
      </c>
      <c r="AK153" s="32" t="str">
        <f t="shared" si="36"/>
        <v>X</v>
      </c>
      <c r="AL153" s="32" t="str">
        <f t="shared" si="37"/>
        <v>X</v>
      </c>
      <c r="AM153" s="32" t="str">
        <f t="shared" si="38"/>
        <v>X</v>
      </c>
      <c r="AN153" s="32" t="str">
        <f t="shared" si="39"/>
        <v>X</v>
      </c>
      <c r="AO153" s="32" t="str">
        <f t="shared" si="40"/>
        <v>X</v>
      </c>
    </row>
    <row r="154" spans="25:41" x14ac:dyDescent="0.25">
      <c r="Y154" s="32">
        <v>150</v>
      </c>
      <c r="Z154" s="32">
        <f>'GASTOS PERSONAL DEL PROYECTO'!E159</f>
        <v>0</v>
      </c>
      <c r="AA154" s="33" t="str">
        <f t="shared" si="33"/>
        <v>0</v>
      </c>
      <c r="AB154" s="32">
        <f>'GASTOS PERSONAL DEL PROYECTO'!F159</f>
        <v>0</v>
      </c>
      <c r="AC154" s="32">
        <f>'GASTOS PERSONAL DEL PROYECTO'!G159</f>
        <v>0</v>
      </c>
      <c r="AD154" s="32">
        <f>'GASTOS PERSONAL DEL PROYECTO'!H159</f>
        <v>0</v>
      </c>
      <c r="AF154" s="33">
        <v>145</v>
      </c>
      <c r="AG154" s="32" t="str">
        <f t="shared" si="41"/>
        <v>X</v>
      </c>
      <c r="AH154" s="32">
        <f t="shared" si="34"/>
        <v>154</v>
      </c>
      <c r="AI154" s="32" t="str">
        <f t="shared" si="35"/>
        <v>X</v>
      </c>
      <c r="AJ154" s="32">
        <f>IF('GASTOS PERSONAL DEL PROYECTO'!E150="",0,'GASTOS PERSONAL DEL PROYECTO'!H150)</f>
        <v>0</v>
      </c>
      <c r="AK154" s="32" t="str">
        <f t="shared" si="36"/>
        <v>X</v>
      </c>
      <c r="AL154" s="32" t="str">
        <f t="shared" si="37"/>
        <v>X</v>
      </c>
      <c r="AM154" s="32" t="str">
        <f t="shared" si="38"/>
        <v>X</v>
      </c>
      <c r="AN154" s="32" t="str">
        <f t="shared" si="39"/>
        <v>X</v>
      </c>
      <c r="AO154" s="32" t="str">
        <f t="shared" si="40"/>
        <v>X</v>
      </c>
    </row>
    <row r="155" spans="25:41" x14ac:dyDescent="0.25">
      <c r="AF155" s="33">
        <v>146</v>
      </c>
      <c r="AG155" s="32" t="str">
        <f t="shared" si="41"/>
        <v>X</v>
      </c>
      <c r="AH155" s="32">
        <f t="shared" si="34"/>
        <v>154</v>
      </c>
      <c r="AI155" s="32" t="str">
        <f t="shared" si="35"/>
        <v>X</v>
      </c>
      <c r="AJ155" s="32">
        <f>IF('GASTOS PERSONAL DEL PROYECTO'!E151="",0,'GASTOS PERSONAL DEL PROYECTO'!H151)</f>
        <v>0</v>
      </c>
      <c r="AK155" s="32" t="str">
        <f t="shared" si="36"/>
        <v>X</v>
      </c>
      <c r="AL155" s="32" t="str">
        <f t="shared" si="37"/>
        <v>X</v>
      </c>
      <c r="AM155" s="32" t="str">
        <f t="shared" si="38"/>
        <v>X</v>
      </c>
      <c r="AN155" s="32" t="str">
        <f t="shared" si="39"/>
        <v>X</v>
      </c>
      <c r="AO155" s="32" t="str">
        <f t="shared" si="40"/>
        <v>X</v>
      </c>
    </row>
    <row r="156" spans="25:41" x14ac:dyDescent="0.25">
      <c r="AF156" s="33">
        <v>147</v>
      </c>
      <c r="AG156" s="32" t="str">
        <f t="shared" si="41"/>
        <v>X</v>
      </c>
      <c r="AH156" s="32">
        <f t="shared" si="34"/>
        <v>154</v>
      </c>
      <c r="AI156" s="32" t="str">
        <f t="shared" si="35"/>
        <v>X</v>
      </c>
      <c r="AJ156" s="32">
        <f>IF('GASTOS PERSONAL DEL PROYECTO'!E152="",0,'GASTOS PERSONAL DEL PROYECTO'!H152)</f>
        <v>0</v>
      </c>
      <c r="AK156" s="32" t="str">
        <f t="shared" si="36"/>
        <v>X</v>
      </c>
      <c r="AL156" s="32" t="str">
        <f t="shared" si="37"/>
        <v>X</v>
      </c>
      <c r="AM156" s="32" t="str">
        <f t="shared" si="38"/>
        <v>X</v>
      </c>
      <c r="AN156" s="32" t="str">
        <f t="shared" si="39"/>
        <v>X</v>
      </c>
      <c r="AO156" s="32" t="str">
        <f t="shared" si="40"/>
        <v>X</v>
      </c>
    </row>
    <row r="157" spans="25:41" x14ac:dyDescent="0.25">
      <c r="AF157" s="33">
        <v>148</v>
      </c>
      <c r="AG157" s="32" t="str">
        <f t="shared" si="41"/>
        <v>X</v>
      </c>
      <c r="AH157" s="32">
        <f t="shared" si="34"/>
        <v>154</v>
      </c>
      <c r="AI157" s="32" t="str">
        <f t="shared" si="35"/>
        <v>X</v>
      </c>
      <c r="AJ157" s="32">
        <f>IF('GASTOS PERSONAL DEL PROYECTO'!E153="",0,'GASTOS PERSONAL DEL PROYECTO'!H153)</f>
        <v>0</v>
      </c>
      <c r="AK157" s="32" t="str">
        <f t="shared" si="36"/>
        <v>X</v>
      </c>
      <c r="AL157" s="32" t="str">
        <f t="shared" si="37"/>
        <v>X</v>
      </c>
      <c r="AM157" s="32" t="str">
        <f t="shared" si="38"/>
        <v>X</v>
      </c>
      <c r="AN157" s="32" t="str">
        <f t="shared" si="39"/>
        <v>X</v>
      </c>
      <c r="AO157" s="32" t="str">
        <f t="shared" si="40"/>
        <v>X</v>
      </c>
    </row>
    <row r="158" spans="25:41" x14ac:dyDescent="0.25">
      <c r="AF158" s="33">
        <v>149</v>
      </c>
      <c r="AG158" s="32" t="str">
        <f t="shared" si="41"/>
        <v>X</v>
      </c>
      <c r="AH158" s="32">
        <f t="shared" si="34"/>
        <v>154</v>
      </c>
      <c r="AI158" s="32" t="str">
        <f t="shared" si="35"/>
        <v>X</v>
      </c>
      <c r="AJ158" s="32">
        <f>IF('GASTOS PERSONAL DEL PROYECTO'!E154="",0,'GASTOS PERSONAL DEL PROYECTO'!H154)</f>
        <v>0</v>
      </c>
      <c r="AK158" s="32" t="str">
        <f t="shared" si="36"/>
        <v>X</v>
      </c>
      <c r="AL158" s="32" t="str">
        <f t="shared" si="37"/>
        <v>X</v>
      </c>
      <c r="AM158" s="32" t="str">
        <f t="shared" si="38"/>
        <v>X</v>
      </c>
      <c r="AN158" s="32" t="str">
        <f t="shared" si="39"/>
        <v>X</v>
      </c>
      <c r="AO158" s="32" t="str">
        <f t="shared" si="40"/>
        <v>X</v>
      </c>
    </row>
    <row r="159" spans="25:41" x14ac:dyDescent="0.25">
      <c r="AF159" s="33">
        <v>150</v>
      </c>
      <c r="AG159" s="32" t="str">
        <f t="shared" si="41"/>
        <v>X</v>
      </c>
      <c r="AH159" s="32">
        <f t="shared" si="34"/>
        <v>154</v>
      </c>
      <c r="AI159" s="32" t="str">
        <f t="shared" si="35"/>
        <v>X</v>
      </c>
      <c r="AJ159" s="32">
        <f>IF('GASTOS PERSONAL DEL PROYECTO'!E155="",0,'GASTOS PERSONAL DEL PROYECTO'!H155)</f>
        <v>0</v>
      </c>
      <c r="AK159" s="32" t="str">
        <f t="shared" si="36"/>
        <v>X</v>
      </c>
      <c r="AL159" s="32" t="str">
        <f t="shared" si="37"/>
        <v>X</v>
      </c>
      <c r="AM159" s="32" t="str">
        <f t="shared" si="38"/>
        <v>X</v>
      </c>
      <c r="AN159" s="32" t="str">
        <f t="shared" si="39"/>
        <v>X</v>
      </c>
      <c r="AO159" s="32" t="str">
        <f t="shared" si="40"/>
        <v>X</v>
      </c>
    </row>
    <row r="160" spans="25:41" x14ac:dyDescent="0.25">
      <c r="AF160" s="33">
        <v>151</v>
      </c>
      <c r="AG160" s="32" t="str">
        <f t="shared" si="41"/>
        <v>X</v>
      </c>
      <c r="AH160" s="32">
        <f t="shared" si="34"/>
        <v>154</v>
      </c>
      <c r="AI160" s="32" t="str">
        <f t="shared" si="35"/>
        <v>X</v>
      </c>
      <c r="AJ160" s="32">
        <f>IF('GASTOS PERSONAL DEL PROYECTO'!E156="",0,'GASTOS PERSONAL DEL PROYECTO'!H156)</f>
        <v>0</v>
      </c>
      <c r="AK160" s="32" t="str">
        <f t="shared" si="36"/>
        <v>X</v>
      </c>
      <c r="AL160" s="32" t="str">
        <f t="shared" si="37"/>
        <v>X</v>
      </c>
      <c r="AM160" s="32" t="str">
        <f t="shared" si="38"/>
        <v>X</v>
      </c>
      <c r="AN160" s="32" t="str">
        <f t="shared" si="39"/>
        <v>X</v>
      </c>
      <c r="AO160" s="32" t="str">
        <f t="shared" si="40"/>
        <v>X</v>
      </c>
    </row>
    <row r="161" spans="32:41" x14ac:dyDescent="0.25">
      <c r="AF161" s="33">
        <v>152</v>
      </c>
      <c r="AG161" s="32" t="str">
        <f t="shared" si="41"/>
        <v>X</v>
      </c>
      <c r="AH161" s="32">
        <f t="shared" si="34"/>
        <v>154</v>
      </c>
      <c r="AI161" s="32" t="str">
        <f t="shared" si="35"/>
        <v>X</v>
      </c>
      <c r="AJ161" s="32">
        <f>IF('GASTOS PERSONAL DEL PROYECTO'!E157="",0,'GASTOS PERSONAL DEL PROYECTO'!H157)</f>
        <v>0</v>
      </c>
      <c r="AK161" s="32" t="str">
        <f t="shared" si="36"/>
        <v>X</v>
      </c>
      <c r="AL161" s="32" t="str">
        <f t="shared" si="37"/>
        <v>X</v>
      </c>
      <c r="AM161" s="32" t="str">
        <f t="shared" si="38"/>
        <v>X</v>
      </c>
      <c r="AN161" s="32" t="str">
        <f t="shared" si="39"/>
        <v>X</v>
      </c>
      <c r="AO161" s="32" t="str">
        <f t="shared" si="40"/>
        <v>X</v>
      </c>
    </row>
    <row r="162" spans="32:41" x14ac:dyDescent="0.25">
      <c r="AF162" s="33">
        <v>153</v>
      </c>
      <c r="AG162" s="32" t="str">
        <f t="shared" si="41"/>
        <v>X</v>
      </c>
      <c r="AH162" s="32">
        <f t="shared" si="34"/>
        <v>154</v>
      </c>
      <c r="AI162" s="32" t="str">
        <f t="shared" si="35"/>
        <v>X</v>
      </c>
      <c r="AJ162" s="32">
        <f>IF('GASTOS PERSONAL DEL PROYECTO'!E158="",0,'GASTOS PERSONAL DEL PROYECTO'!H158)</f>
        <v>0</v>
      </c>
      <c r="AK162" s="32" t="str">
        <f t="shared" si="36"/>
        <v>X</v>
      </c>
      <c r="AL162" s="32" t="str">
        <f t="shared" si="37"/>
        <v>X</v>
      </c>
      <c r="AM162" s="32" t="str">
        <f t="shared" si="38"/>
        <v>X</v>
      </c>
      <c r="AN162" s="32" t="str">
        <f t="shared" si="39"/>
        <v>X</v>
      </c>
      <c r="AO162" s="32" t="str">
        <f t="shared" si="40"/>
        <v>X</v>
      </c>
    </row>
    <row r="163" spans="32:41" x14ac:dyDescent="0.25">
      <c r="AF163" s="33">
        <v>154</v>
      </c>
      <c r="AG163" s="32" t="str">
        <f t="shared" si="41"/>
        <v>X</v>
      </c>
      <c r="AH163" s="32">
        <f t="shared" si="34"/>
        <v>154</v>
      </c>
      <c r="AI163" s="32" t="str">
        <f t="shared" si="35"/>
        <v>X</v>
      </c>
      <c r="AJ163" s="32">
        <f>IF('GASTOS PERSONAL DEL PROYECTO'!E159="",0,'GASTOS PERSONAL DEL PROYECTO'!H159)</f>
        <v>0</v>
      </c>
      <c r="AK163" s="32" t="str">
        <f t="shared" si="36"/>
        <v>X</v>
      </c>
      <c r="AL163" s="32">
        <f t="shared" si="37"/>
        <v>0</v>
      </c>
      <c r="AM163" s="32" t="str">
        <f t="shared" si="38"/>
        <v>X</v>
      </c>
      <c r="AN163" s="32" t="str">
        <f t="shared" si="39"/>
        <v>X</v>
      </c>
      <c r="AO163" s="32" t="str">
        <f t="shared" si="40"/>
        <v>X</v>
      </c>
    </row>
  </sheetData>
  <sheetProtection algorithmName="SHA-512" hashValue="YpWsbTbk9qyNuzh/omsRYJ15L3laDSW6szJ0PtDcKicHJiG2LIDna8uVCYbqe5UdI6sbLcWI2Y9G7SAecvzmFQ==" saltValue="3xII7nHaPcO+ZO55sAbK+w==" spinCount="100000" sheet="1" objects="1" scenarios="1" selectLockedCells="1" selectUnlockedCells="1"/>
  <mergeCells count="16">
    <mergeCell ref="V28:V32"/>
    <mergeCell ref="Y3:AD3"/>
    <mergeCell ref="AF3:AO3"/>
    <mergeCell ref="B3:M3"/>
    <mergeCell ref="D5:D6"/>
    <mergeCell ref="E5:E6"/>
    <mergeCell ref="F5:F6"/>
    <mergeCell ref="G5:I5"/>
    <mergeCell ref="J5:M5"/>
    <mergeCell ref="J6:M6"/>
    <mergeCell ref="O3:P3"/>
    <mergeCell ref="R3:S3"/>
    <mergeCell ref="O5:O7"/>
    <mergeCell ref="O11:O13"/>
    <mergeCell ref="V3:W3"/>
    <mergeCell ref="V8:V27"/>
  </mergeCells>
  <dataValidations count="2">
    <dataValidation type="list" allowBlank="1" showInputMessage="1" showErrorMessage="1" sqref="J7:J81" xr:uid="{60C94DC7-6C5A-4869-A606-927BB995883A}">
      <formula1>"SÍ"</formula1>
    </dataValidation>
    <dataValidation type="list" allowBlank="1" showInputMessage="1" showErrorMessage="1" sqref="S5" xr:uid="{BC7E2303-34F5-4CE9-B797-CC26612EF1C2}">
      <formula1>"SÍ,NO"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5B2-6704-497D-9321-DAD94A9C04D5}">
  <dimension ref="B2:C2"/>
  <sheetViews>
    <sheetView showGridLines="0" workbookViewId="0">
      <selection activeCell="C2" sqref="C2"/>
    </sheetView>
  </sheetViews>
  <sheetFormatPr baseColWidth="10" defaultColWidth="11.42578125" defaultRowHeight="15" x14ac:dyDescent="0.3"/>
  <cols>
    <col min="1" max="1" width="5.7109375" style="2" customWidth="1"/>
    <col min="2" max="2" width="10.7109375" style="2" customWidth="1"/>
    <col min="3" max="3" width="10.7109375" style="3" customWidth="1"/>
    <col min="4" max="16384" width="11.42578125" style="2"/>
  </cols>
  <sheetData>
    <row r="2" spans="2:3" x14ac:dyDescent="0.3">
      <c r="B2" s="1" t="s">
        <v>48</v>
      </c>
      <c r="C2" s="57"/>
    </row>
  </sheetData>
  <sheetProtection algorithmName="SHA-512" hashValue="UgkAMYKen81LA2qFz+ADbO1eZU/KE6go46UNLi2mrGTQBIiuL7Agk7vWgiLaTJIRVUdznh46lsaAM3TWgdm2RQ==" saltValue="MbZhdcl+dfgavsGdxOh/P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9" ma:contentTypeDescription="Crear nuevo documento." ma:contentTypeScope="" ma:versionID="3befa00cb2c6c37c78ae9e0ac61e78ce">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872695aeac971577e1fda6b9a53bedf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29541-14F8-4CB4-8D36-FCE3A93C863C}">
  <ds:schemaRefs>
    <ds:schemaRef ds:uri="http://schemas.microsoft.com/office/infopath/2007/PartnerControls"/>
    <ds:schemaRef ds:uri="http://purl.org/dc/terms/"/>
    <ds:schemaRef ds:uri="http://purl.org/dc/dcmitype/"/>
    <ds:schemaRef ds:uri="http://schemas.microsoft.com/office/2006/documentManagement/types"/>
    <ds:schemaRef ds:uri="bc934ed1-fc6e-40dc-8eb3-366867545b6c"/>
    <ds:schemaRef ds:uri="http://schemas.openxmlformats.org/package/2006/metadata/core-properties"/>
    <ds:schemaRef ds:uri="ba600c26-20e0-433c-877d-adf8e183668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3EE9944E-3909-433B-9F9E-31D0AE946299}">
  <ds:schemaRefs>
    <ds:schemaRef ds:uri="http://schemas.microsoft.com/sharepoint/v3/contenttype/forms"/>
  </ds:schemaRefs>
</ds:datastoreItem>
</file>

<file path=customXml/itemProps3.xml><?xml version="1.0" encoding="utf-8"?>
<ds:datastoreItem xmlns:ds="http://schemas.openxmlformats.org/officeDocument/2006/customXml" ds:itemID="{C9C887D3-3B31-4AC8-9027-2883B2A1B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INSTRUCCIONES</vt:lpstr>
      <vt:lpstr>EXPEDIENTE</vt:lpstr>
      <vt:lpstr>GASTOS PERSONAL DEL PROYECTO</vt:lpstr>
      <vt:lpstr>RESUMEN GASTOS DE PERSONAL</vt:lpstr>
      <vt:lpstr>AUXILIAR</vt:lpstr>
      <vt:lpstr>USUARIO</vt:lpstr>
      <vt:lpstr>'GASTOS PERSONAL DEL PROYECTO'!Área_de_impresión</vt:lpstr>
      <vt:lpstr>INSTRUCCIONES!Área_de_impresión</vt:lpstr>
      <vt:lpstr>'RESUMEN GASTOS DE PERSONAL'!Área_de_impresión</vt:lpstr>
      <vt:lpstr>LÍNEA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Marco Adrián</dc:creator>
  <cp:lastModifiedBy>Vicente Marco Adrián</cp:lastModifiedBy>
  <cp:lastPrinted>2026-02-20T12:03:05Z</cp:lastPrinted>
  <dcterms:created xsi:type="dcterms:W3CDTF">2024-01-11T14:13:01Z</dcterms:created>
  <dcterms:modified xsi:type="dcterms:W3CDTF">2026-02-24T17:16:24Z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0x010100A0318DC7C631D14DA8A9E220C61C5A1F</vt:lpwstr>
  </property>
  <property fmtid="{D5CDD505-2E9C-101B-9397-08002B2CF9AE}" pid="3" name="MediaServiceImageTags">
    <vt:lpwstr/>
  </property>
</Properties>
</file>