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E\Innovacion\P04 IMPULSO ESTRATEGIA CCTT\CECOTEC\General 2021\2021-Formularios_CCTT_2021\Formularios-CCTT_2021\"/>
    </mc:Choice>
  </mc:AlternateContent>
  <xr:revisionPtr revIDLastSave="0" documentId="13_ncr:1_{FDA92364-717B-4094-8B21-88413085D09C}" xr6:coauthVersionLast="46" xr6:coauthVersionMax="46" xr10:uidLastSave="{00000000-0000-0000-0000-000000000000}"/>
  <workbookProtection workbookAlgorithmName="SHA-512" workbookHashValue="d+Oi7n2m7qef3a1cl1vWIWBXQl6vpL4tjO97Rhw1cZmWXZqU2unZ+ClFECtJHIkGGJjiRmMZLVbkVYbM+un9rA==" workbookSaltValue="1PUCYpwyEjym5KDIRO1iYw==" workbookSpinCount="100000" lockStructure="1"/>
  <bookViews>
    <workbookView xWindow="-120" yWindow="-120" windowWidth="29040" windowHeight="15840" tabRatio="732" xr2:uid="{00000000-000D-0000-FFFF-FFFF00000000}"/>
  </bookViews>
  <sheets>
    <sheet name="DATOS" sheetId="1" r:id="rId1"/>
    <sheet name="ESTRUCTURA PROYECTO" sheetId="13" r:id="rId2"/>
    <sheet name="GASTOS PROYECTO" sheetId="9" r:id="rId3"/>
    <sheet name="RRHH" sheetId="8" r:id="rId4"/>
    <sheet name="GASTO RRHH" sheetId="10" r:id="rId5"/>
    <sheet name="RESUMEN" sheetId="11" r:id="rId6"/>
    <sheet name="CRONOGRAMA" sheetId="12" r:id="rId7"/>
    <sheet name="Hoja1" sheetId="14" r:id="rId8"/>
  </sheets>
  <definedNames>
    <definedName name="_xlnm.Print_Area" localSheetId="0">DATOS!$A$1:$O$50</definedName>
    <definedName name="_xlnm.Print_Area" localSheetId="1">'ESTRUCTURA PROYECTO'!$A$1:$V$33,'ESTRUCTURA PROYECTO'!$X$1:$AS$33,'ESTRUCTURA PROYECTO'!$AU$1:$BP$33,'ESTRUCTURA PROYECTO'!$BR$1:$CM$33</definedName>
    <definedName name="_xlnm.Print_Area" localSheetId="4">'GASTO RRHH'!$A$1:$L$52,'GASTO RRHH'!$N$1:$Y$52,'GASTO RRHH'!$AA$1:$AL$52,'GASTO RRHH'!$AN$1:$AY$52</definedName>
    <definedName name="_xlnm.Print_Area" localSheetId="2">'GASTOS PROYECTO'!$A$1:$S$36,'GASTOS PROYECTO'!$U$1:$AM$36</definedName>
    <definedName name="_xlnm.Print_Area" localSheetId="5">RESUMEN!$A$1:$O$50,RESUMEN!$Q$1:$AE$50</definedName>
    <definedName name="_xlnm.Print_Area" localSheetId="3">RRHH!$A$1:$X$31</definedName>
    <definedName name="estructura">Hoja1!$Z$3:$AC$62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4" l="1"/>
  <c r="G4" i="14"/>
  <c r="G5" i="14"/>
  <c r="G6" i="14"/>
  <c r="G7" i="14"/>
  <c r="G8" i="14"/>
  <c r="G9" i="14"/>
  <c r="G10" i="14"/>
  <c r="G11" i="14"/>
  <c r="G2" i="14"/>
  <c r="F3" i="14"/>
  <c r="F4" i="14"/>
  <c r="F5" i="14"/>
  <c r="F6" i="14"/>
  <c r="F7" i="14"/>
  <c r="F8" i="14"/>
  <c r="F9" i="14"/>
  <c r="F10" i="14"/>
  <c r="F11" i="14"/>
  <c r="F2" i="14"/>
  <c r="AV18" i="10"/>
  <c r="AV17" i="10"/>
  <c r="AV16" i="10"/>
  <c r="AV15" i="10"/>
  <c r="AV14" i="10"/>
  <c r="AV13" i="10"/>
  <c r="AV12" i="10"/>
  <c r="AV11" i="10"/>
  <c r="AV10" i="10"/>
  <c r="AV9" i="10"/>
  <c r="AI48" i="10"/>
  <c r="AI47" i="10"/>
  <c r="AI46" i="10"/>
  <c r="AI45" i="10"/>
  <c r="AI44" i="10"/>
  <c r="AI43" i="10"/>
  <c r="AI42" i="10"/>
  <c r="AI41" i="10"/>
  <c r="AI40" i="10"/>
  <c r="AI39" i="10"/>
  <c r="AI33" i="10"/>
  <c r="AI32" i="10"/>
  <c r="AI31" i="10"/>
  <c r="AI30" i="10"/>
  <c r="AI29" i="10"/>
  <c r="AI28" i="10"/>
  <c r="AI27" i="10"/>
  <c r="AI26" i="10"/>
  <c r="AI25" i="10"/>
  <c r="AI24" i="10"/>
  <c r="AI18" i="10"/>
  <c r="AI17" i="10"/>
  <c r="AI16" i="10"/>
  <c r="AI15" i="10"/>
  <c r="AI14" i="10"/>
  <c r="AI13" i="10"/>
  <c r="AI12" i="10"/>
  <c r="AI11" i="10"/>
  <c r="AI10" i="10"/>
  <c r="AI9" i="10"/>
  <c r="V48" i="10"/>
  <c r="V47" i="10"/>
  <c r="V46" i="10"/>
  <c r="V45" i="10"/>
  <c r="V44" i="10"/>
  <c r="V43" i="10"/>
  <c r="V42" i="10"/>
  <c r="V41" i="10"/>
  <c r="V40" i="10"/>
  <c r="V39" i="10"/>
  <c r="V33" i="10"/>
  <c r="V32" i="10"/>
  <c r="V31" i="10"/>
  <c r="V30" i="10"/>
  <c r="V29" i="10"/>
  <c r="V28" i="10"/>
  <c r="V27" i="10"/>
  <c r="V26" i="10"/>
  <c r="V25" i="10"/>
  <c r="V24" i="10"/>
  <c r="V18" i="10"/>
  <c r="V17" i="10"/>
  <c r="V16" i="10"/>
  <c r="V15" i="10"/>
  <c r="V14" i="10"/>
  <c r="V13" i="10"/>
  <c r="V12" i="10"/>
  <c r="V11" i="10"/>
  <c r="V10" i="10"/>
  <c r="V9" i="10"/>
  <c r="I48" i="10"/>
  <c r="I47" i="10"/>
  <c r="I46" i="10"/>
  <c r="I45" i="10"/>
  <c r="I44" i="10"/>
  <c r="I43" i="10"/>
  <c r="I42" i="10"/>
  <c r="I41" i="10"/>
  <c r="I40" i="10"/>
  <c r="I39" i="10"/>
  <c r="I33" i="10"/>
  <c r="I32" i="10"/>
  <c r="I31" i="10"/>
  <c r="I30" i="10"/>
  <c r="I29" i="10"/>
  <c r="I28" i="10"/>
  <c r="I27" i="10"/>
  <c r="I26" i="10"/>
  <c r="I25" i="10"/>
  <c r="I24" i="10"/>
  <c r="I18" i="10"/>
  <c r="I17" i="10"/>
  <c r="I16" i="10"/>
  <c r="I15" i="10"/>
  <c r="I14" i="10"/>
  <c r="I13" i="10"/>
  <c r="I12" i="10"/>
  <c r="I11" i="10"/>
  <c r="I10" i="10"/>
  <c r="I9" i="10"/>
  <c r="E10" i="11"/>
  <c r="E11" i="11"/>
  <c r="E12" i="11"/>
  <c r="E13" i="11"/>
  <c r="E14" i="11"/>
  <c r="E15" i="11"/>
  <c r="E16" i="11"/>
  <c r="E17" i="11"/>
  <c r="E18" i="11"/>
  <c r="E9" i="11"/>
  <c r="AN18" i="10"/>
  <c r="AN17" i="10"/>
  <c r="AN16" i="10"/>
  <c r="AN15" i="10"/>
  <c r="AN14" i="10"/>
  <c r="AN13" i="10"/>
  <c r="AN12" i="10"/>
  <c r="AN11" i="10"/>
  <c r="AN10" i="10"/>
  <c r="AN9" i="10"/>
  <c r="AA48" i="10"/>
  <c r="AA47" i="10"/>
  <c r="AA46" i="10"/>
  <c r="AA45" i="10"/>
  <c r="AA44" i="10"/>
  <c r="AA43" i="10"/>
  <c r="AA42" i="10"/>
  <c r="AA41" i="10"/>
  <c r="AA40" i="10"/>
  <c r="AA39" i="10"/>
  <c r="AA33" i="10"/>
  <c r="AA32" i="10"/>
  <c r="AA31" i="10"/>
  <c r="AA30" i="10"/>
  <c r="AA29" i="10"/>
  <c r="AA28" i="10"/>
  <c r="AA27" i="10"/>
  <c r="AA26" i="10"/>
  <c r="AA25" i="10"/>
  <c r="AA24" i="10"/>
  <c r="AA18" i="10"/>
  <c r="AA17" i="10"/>
  <c r="AA16" i="10"/>
  <c r="AA15" i="10"/>
  <c r="AA14" i="10"/>
  <c r="AA13" i="10"/>
  <c r="AA12" i="10"/>
  <c r="AA11" i="10"/>
  <c r="AA10" i="10"/>
  <c r="AA9" i="10"/>
  <c r="N33" i="10"/>
  <c r="N32" i="10"/>
  <c r="N31" i="10"/>
  <c r="N30" i="10"/>
  <c r="N29" i="10"/>
  <c r="N28" i="10"/>
  <c r="N27" i="10"/>
  <c r="N26" i="10"/>
  <c r="N25" i="10"/>
  <c r="N24" i="10"/>
  <c r="N48" i="10"/>
  <c r="N47" i="10"/>
  <c r="N46" i="10"/>
  <c r="N45" i="10"/>
  <c r="N44" i="10"/>
  <c r="N43" i="10"/>
  <c r="N42" i="10"/>
  <c r="N41" i="10"/>
  <c r="N40" i="10"/>
  <c r="N39" i="10"/>
  <c r="N18" i="10"/>
  <c r="N17" i="10"/>
  <c r="N16" i="10"/>
  <c r="N15" i="10"/>
  <c r="N14" i="10"/>
  <c r="N13" i="10"/>
  <c r="N12" i="10"/>
  <c r="N11" i="10"/>
  <c r="N10" i="10"/>
  <c r="N9" i="10"/>
  <c r="A40" i="10"/>
  <c r="A41" i="10"/>
  <c r="A42" i="10"/>
  <c r="A43" i="10"/>
  <c r="A44" i="10"/>
  <c r="A45" i="10"/>
  <c r="A46" i="10"/>
  <c r="A47" i="10"/>
  <c r="A48" i="10"/>
  <c r="A39" i="10"/>
  <c r="A25" i="10"/>
  <c r="A26" i="10"/>
  <c r="A27" i="10"/>
  <c r="A28" i="10"/>
  <c r="A29" i="10"/>
  <c r="A30" i="10"/>
  <c r="A31" i="10"/>
  <c r="A32" i="10"/>
  <c r="A33" i="10"/>
  <c r="A24" i="10"/>
  <c r="J18" i="8"/>
  <c r="J17" i="8"/>
  <c r="J16" i="8"/>
  <c r="J15" i="8"/>
  <c r="J14" i="8"/>
  <c r="J13" i="8"/>
  <c r="J12" i="8"/>
  <c r="J11" i="8"/>
  <c r="J10" i="8"/>
  <c r="J9" i="8"/>
  <c r="A10" i="10"/>
  <c r="A11" i="10"/>
  <c r="A12" i="10"/>
  <c r="A13" i="10"/>
  <c r="A14" i="10"/>
  <c r="A15" i="10"/>
  <c r="A16" i="10"/>
  <c r="A17" i="10"/>
  <c r="A18" i="10"/>
  <c r="A9" i="10"/>
  <c r="A17" i="1"/>
  <c r="AE1" i="11" l="1"/>
  <c r="U35" i="14"/>
  <c r="V35" i="14"/>
  <c r="W35" i="14"/>
  <c r="AC18" i="11" s="1"/>
  <c r="U36" i="14"/>
  <c r="V36" i="14"/>
  <c r="W36" i="14"/>
  <c r="AC19" i="11" s="1"/>
  <c r="U37" i="14"/>
  <c r="V37" i="14"/>
  <c r="W37" i="14"/>
  <c r="AC20" i="11" s="1"/>
  <c r="U38" i="14"/>
  <c r="V38" i="14"/>
  <c r="W38" i="14"/>
  <c r="AC21" i="11" s="1"/>
  <c r="W34" i="14"/>
  <c r="AC17" i="11" s="1"/>
  <c r="V34" i="14"/>
  <c r="U34" i="14"/>
  <c r="U27" i="14"/>
  <c r="V27" i="14"/>
  <c r="W27" i="14"/>
  <c r="AC10" i="11" s="1"/>
  <c r="U28" i="14"/>
  <c r="V28" i="14"/>
  <c r="W28" i="14"/>
  <c r="AC11" i="11" s="1"/>
  <c r="U29" i="14"/>
  <c r="V29" i="14"/>
  <c r="W29" i="14"/>
  <c r="AC12" i="11" s="1"/>
  <c r="U30" i="14"/>
  <c r="V30" i="14"/>
  <c r="W30" i="14"/>
  <c r="AC13" i="11" s="1"/>
  <c r="W26" i="14"/>
  <c r="AC9" i="11" s="1"/>
  <c r="V26" i="14"/>
  <c r="U26" i="14"/>
  <c r="U19" i="14"/>
  <c r="V19" i="14"/>
  <c r="W19" i="14"/>
  <c r="M39" i="11" s="1"/>
  <c r="U20" i="14"/>
  <c r="V20" i="14"/>
  <c r="W20" i="14"/>
  <c r="M40" i="11" s="1"/>
  <c r="U21" i="14"/>
  <c r="V21" i="14"/>
  <c r="W21" i="14"/>
  <c r="M41" i="11" s="1"/>
  <c r="U22" i="14"/>
  <c r="V22" i="14"/>
  <c r="W22" i="14"/>
  <c r="M42" i="11" s="1"/>
  <c r="W18" i="14"/>
  <c r="M38" i="11" s="1"/>
  <c r="V18" i="14"/>
  <c r="U18" i="14"/>
  <c r="U11" i="14"/>
  <c r="V11" i="14"/>
  <c r="W11" i="14"/>
  <c r="M31" i="11" s="1"/>
  <c r="U12" i="14"/>
  <c r="V12" i="14"/>
  <c r="W12" i="14"/>
  <c r="M32" i="11" s="1"/>
  <c r="U13" i="14"/>
  <c r="V13" i="14"/>
  <c r="W13" i="14"/>
  <c r="M33" i="11" s="1"/>
  <c r="U14" i="14"/>
  <c r="V14" i="14"/>
  <c r="W14" i="14"/>
  <c r="M34" i="11" s="1"/>
  <c r="W10" i="14"/>
  <c r="M30" i="11" s="1"/>
  <c r="V10" i="14"/>
  <c r="U10" i="14"/>
  <c r="V3" i="14"/>
  <c r="W3" i="14"/>
  <c r="V4" i="14"/>
  <c r="W4" i="14"/>
  <c r="V5" i="14"/>
  <c r="W5" i="14"/>
  <c r="V6" i="14"/>
  <c r="W6" i="14"/>
  <c r="W2" i="14"/>
  <c r="V2" i="14"/>
  <c r="N3" i="14"/>
  <c r="O3" i="14"/>
  <c r="P3" i="14"/>
  <c r="Q3" i="14"/>
  <c r="N4" i="14"/>
  <c r="O4" i="14"/>
  <c r="P4" i="14"/>
  <c r="Q4" i="14"/>
  <c r="N5" i="14"/>
  <c r="O5" i="14"/>
  <c r="P5" i="14"/>
  <c r="Q5" i="14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Q2" i="14"/>
  <c r="P2" i="14"/>
  <c r="O2" i="14"/>
  <c r="N2" i="14"/>
  <c r="AW18" i="10"/>
  <c r="AR18" i="10"/>
  <c r="AW17" i="10"/>
  <c r="AR17" i="10"/>
  <c r="AW16" i="10"/>
  <c r="AR16" i="10"/>
  <c r="AW15" i="10"/>
  <c r="AR15" i="10"/>
  <c r="AW14" i="10"/>
  <c r="AR14" i="10"/>
  <c r="AW13" i="10"/>
  <c r="AR13" i="10"/>
  <c r="AW12" i="10"/>
  <c r="AR12" i="10"/>
  <c r="AW11" i="10"/>
  <c r="AR11" i="10"/>
  <c r="AW10" i="10"/>
  <c r="AR10" i="10"/>
  <c r="AW9" i="10"/>
  <c r="AR9" i="10"/>
  <c r="AJ48" i="10"/>
  <c r="AE48" i="10"/>
  <c r="AJ47" i="10"/>
  <c r="AE47" i="10"/>
  <c r="AJ46" i="10"/>
  <c r="AE46" i="10"/>
  <c r="AJ45" i="10"/>
  <c r="AE45" i="10"/>
  <c r="AJ44" i="10"/>
  <c r="AE44" i="10"/>
  <c r="AJ43" i="10"/>
  <c r="AE43" i="10"/>
  <c r="AJ42" i="10"/>
  <c r="AE42" i="10"/>
  <c r="AJ41" i="10"/>
  <c r="AE41" i="10"/>
  <c r="AJ40" i="10"/>
  <c r="AE40" i="10"/>
  <c r="AJ39" i="10"/>
  <c r="AE39" i="10"/>
  <c r="AJ33" i="10"/>
  <c r="AE33" i="10"/>
  <c r="AJ32" i="10"/>
  <c r="AE32" i="10"/>
  <c r="AJ31" i="10"/>
  <c r="AE31" i="10"/>
  <c r="AJ30" i="10"/>
  <c r="AE30" i="10"/>
  <c r="AJ29" i="10"/>
  <c r="AE29" i="10"/>
  <c r="AJ28" i="10"/>
  <c r="AE28" i="10"/>
  <c r="AJ27" i="10"/>
  <c r="AE27" i="10"/>
  <c r="AJ26" i="10"/>
  <c r="AE26" i="10"/>
  <c r="AJ25" i="10"/>
  <c r="AE25" i="10"/>
  <c r="AJ24" i="10"/>
  <c r="AE24" i="10"/>
  <c r="AJ18" i="10"/>
  <c r="AE18" i="10"/>
  <c r="AJ17" i="10"/>
  <c r="AE17" i="10"/>
  <c r="AJ16" i="10"/>
  <c r="AE16" i="10"/>
  <c r="AJ15" i="10"/>
  <c r="AE15" i="10"/>
  <c r="AJ14" i="10"/>
  <c r="AE14" i="10"/>
  <c r="AJ13" i="10"/>
  <c r="AE13" i="10"/>
  <c r="AJ12" i="10"/>
  <c r="AE12" i="10"/>
  <c r="AJ11" i="10"/>
  <c r="AE11" i="10"/>
  <c r="AJ10" i="10"/>
  <c r="AE10" i="10"/>
  <c r="AJ9" i="10"/>
  <c r="AE9" i="10"/>
  <c r="M3" i="14"/>
  <c r="M4" i="14"/>
  <c r="M5" i="14"/>
  <c r="M6" i="14"/>
  <c r="M7" i="14"/>
  <c r="M8" i="14"/>
  <c r="M9" i="14"/>
  <c r="M10" i="14"/>
  <c r="M11" i="14"/>
  <c r="M2" i="14"/>
  <c r="W48" i="10"/>
  <c r="R48" i="10"/>
  <c r="W47" i="10"/>
  <c r="R47" i="10"/>
  <c r="W46" i="10"/>
  <c r="R46" i="10"/>
  <c r="W45" i="10"/>
  <c r="R45" i="10"/>
  <c r="W44" i="10"/>
  <c r="R44" i="10"/>
  <c r="W43" i="10"/>
  <c r="R43" i="10"/>
  <c r="W42" i="10"/>
  <c r="R42" i="10"/>
  <c r="W41" i="10"/>
  <c r="R41" i="10"/>
  <c r="W40" i="10"/>
  <c r="R40" i="10"/>
  <c r="W39" i="10"/>
  <c r="R39" i="10"/>
  <c r="L3" i="14"/>
  <c r="L4" i="14"/>
  <c r="L5" i="14"/>
  <c r="L6" i="14"/>
  <c r="L7" i="14"/>
  <c r="L8" i="14"/>
  <c r="L9" i="14"/>
  <c r="L10" i="14"/>
  <c r="L11" i="14"/>
  <c r="L2" i="14"/>
  <c r="W33" i="10"/>
  <c r="R33" i="10"/>
  <c r="W32" i="10"/>
  <c r="R32" i="10"/>
  <c r="W31" i="10"/>
  <c r="R31" i="10"/>
  <c r="W30" i="10"/>
  <c r="R30" i="10"/>
  <c r="W29" i="10"/>
  <c r="R29" i="10"/>
  <c r="W28" i="10"/>
  <c r="R28" i="10"/>
  <c r="W27" i="10"/>
  <c r="R27" i="10"/>
  <c r="W26" i="10"/>
  <c r="R26" i="10"/>
  <c r="W25" i="10"/>
  <c r="R25" i="10"/>
  <c r="W24" i="10"/>
  <c r="R24" i="10"/>
  <c r="K3" i="14"/>
  <c r="K4" i="14"/>
  <c r="K5" i="14"/>
  <c r="K6" i="14"/>
  <c r="K7" i="14"/>
  <c r="K8" i="14"/>
  <c r="K9" i="14"/>
  <c r="K10" i="14"/>
  <c r="K11" i="14"/>
  <c r="K2" i="14"/>
  <c r="W18" i="10"/>
  <c r="R18" i="10"/>
  <c r="W17" i="10"/>
  <c r="R17" i="10"/>
  <c r="W16" i="10"/>
  <c r="R16" i="10"/>
  <c r="W15" i="10"/>
  <c r="R15" i="10"/>
  <c r="W14" i="10"/>
  <c r="R14" i="10"/>
  <c r="W13" i="10"/>
  <c r="R13" i="10"/>
  <c r="W12" i="10"/>
  <c r="R12" i="10"/>
  <c r="W11" i="10"/>
  <c r="R11" i="10"/>
  <c r="W10" i="10"/>
  <c r="R10" i="10"/>
  <c r="W9" i="10"/>
  <c r="R9" i="10"/>
  <c r="J3" i="14"/>
  <c r="J4" i="14"/>
  <c r="J5" i="14"/>
  <c r="J6" i="14"/>
  <c r="J7" i="14"/>
  <c r="J8" i="14"/>
  <c r="J9" i="14"/>
  <c r="J10" i="14"/>
  <c r="J11" i="14"/>
  <c r="J2" i="14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I11" i="14"/>
  <c r="I10" i="14"/>
  <c r="I9" i="14"/>
  <c r="I8" i="14"/>
  <c r="I7" i="14"/>
  <c r="I6" i="14"/>
  <c r="I5" i="14"/>
  <c r="I4" i="14"/>
  <c r="I3" i="14"/>
  <c r="I2" i="14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AC22" i="11" l="1"/>
  <c r="W39" i="14"/>
  <c r="W31" i="14"/>
  <c r="W23" i="14"/>
  <c r="W15" i="14"/>
  <c r="W7" i="14"/>
  <c r="M43" i="11"/>
  <c r="AC14" i="11"/>
  <c r="AY18" i="10"/>
  <c r="AL48" i="10"/>
  <c r="AL33" i="10"/>
  <c r="AL18" i="10"/>
  <c r="Y48" i="10"/>
  <c r="Y33" i="10"/>
  <c r="Y18" i="10"/>
  <c r="L48" i="10"/>
  <c r="L33" i="10"/>
  <c r="AM23" i="9"/>
  <c r="AM13" i="9"/>
  <c r="S33" i="9"/>
  <c r="S23" i="9"/>
  <c r="AM1" i="9"/>
  <c r="C5" i="10" l="1"/>
  <c r="S13" i="9" l="1"/>
  <c r="Q1" i="12" l="1"/>
  <c r="O1" i="11"/>
  <c r="AY1" i="10"/>
  <c r="AL1" i="10"/>
  <c r="Y1" i="10"/>
  <c r="L1" i="10"/>
  <c r="CM1" i="13"/>
  <c r="BP1" i="13"/>
  <c r="AS1" i="13"/>
  <c r="X1" i="8"/>
  <c r="S1" i="9"/>
  <c r="V1" i="13"/>
  <c r="AA62" i="14" l="1"/>
  <c r="AE62" i="14" s="1"/>
  <c r="AA61" i="14"/>
  <c r="AE61" i="14" s="1"/>
  <c r="AA60" i="14"/>
  <c r="AE60" i="14" s="1"/>
  <c r="AA59" i="14"/>
  <c r="AE59" i="14" s="1"/>
  <c r="AA58" i="14"/>
  <c r="AE58" i="14" s="1"/>
  <c r="AA57" i="14"/>
  <c r="AE57" i="14" s="1"/>
  <c r="AA56" i="14"/>
  <c r="AE56" i="14" s="1"/>
  <c r="AA55" i="14"/>
  <c r="AE55" i="14" s="1"/>
  <c r="AA54" i="14"/>
  <c r="AE54" i="14" s="1"/>
  <c r="AA53" i="14"/>
  <c r="AE53" i="14" s="1"/>
  <c r="AA52" i="14"/>
  <c r="AE52" i="14" s="1"/>
  <c r="AA51" i="14"/>
  <c r="AE51" i="14" s="1"/>
  <c r="AA50" i="14"/>
  <c r="AE50" i="14" s="1"/>
  <c r="AA49" i="14"/>
  <c r="AE49" i="14" s="1"/>
  <c r="AA48" i="14"/>
  <c r="AE48" i="14" s="1"/>
  <c r="AA47" i="14"/>
  <c r="AE47" i="14" s="1"/>
  <c r="AA46" i="14"/>
  <c r="AE46" i="14" s="1"/>
  <c r="AA45" i="14"/>
  <c r="AE45" i="14" s="1"/>
  <c r="AA44" i="14"/>
  <c r="AE44" i="14" s="1"/>
  <c r="AA43" i="14"/>
  <c r="AE43" i="14" s="1"/>
  <c r="AA42" i="14"/>
  <c r="AE42" i="14" s="1"/>
  <c r="AA41" i="14"/>
  <c r="AE41" i="14" s="1"/>
  <c r="AA40" i="14"/>
  <c r="AE40" i="14" s="1"/>
  <c r="AA39" i="14"/>
  <c r="AE39" i="14" s="1"/>
  <c r="AA38" i="14"/>
  <c r="AE38" i="14" s="1"/>
  <c r="AA37" i="14"/>
  <c r="AE37" i="14" s="1"/>
  <c r="AA36" i="14"/>
  <c r="AE36" i="14" s="1"/>
  <c r="AA35" i="14"/>
  <c r="AE35" i="14" s="1"/>
  <c r="AA34" i="14"/>
  <c r="AE34" i="14" s="1"/>
  <c r="AA33" i="14"/>
  <c r="AE33" i="14" s="1"/>
  <c r="AA32" i="14"/>
  <c r="AE32" i="14" s="1"/>
  <c r="AA31" i="14"/>
  <c r="AE31" i="14" s="1"/>
  <c r="AA30" i="14"/>
  <c r="AE30" i="14" s="1"/>
  <c r="AA29" i="14"/>
  <c r="AE29" i="14" s="1"/>
  <c r="AA28" i="14"/>
  <c r="AE28" i="14" s="1"/>
  <c r="AA27" i="14"/>
  <c r="AE27" i="14" s="1"/>
  <c r="AA26" i="14"/>
  <c r="AE26" i="14" s="1"/>
  <c r="AA25" i="14"/>
  <c r="AE25" i="14" s="1"/>
  <c r="AA24" i="14"/>
  <c r="AE24" i="14" s="1"/>
  <c r="AA23" i="14"/>
  <c r="AE23" i="14" s="1"/>
  <c r="AA22" i="14"/>
  <c r="AE22" i="14" s="1"/>
  <c r="AA21" i="14"/>
  <c r="AE21" i="14" s="1"/>
  <c r="AA20" i="14"/>
  <c r="AE20" i="14" s="1"/>
  <c r="AA19" i="14"/>
  <c r="AE19" i="14" s="1"/>
  <c r="AA18" i="14"/>
  <c r="AE18" i="14" s="1"/>
  <c r="AA17" i="14"/>
  <c r="AE17" i="14" s="1"/>
  <c r="AA16" i="14"/>
  <c r="AE16" i="14" s="1"/>
  <c r="AA15" i="14"/>
  <c r="AE15" i="14" s="1"/>
  <c r="AA14" i="14"/>
  <c r="AE14" i="14" s="1"/>
  <c r="AA13" i="14"/>
  <c r="AE13" i="14" s="1"/>
  <c r="AA12" i="14"/>
  <c r="AE12" i="14" s="1"/>
  <c r="AA11" i="14"/>
  <c r="AE11" i="14" s="1"/>
  <c r="AA10" i="14"/>
  <c r="AE10" i="14" s="1"/>
  <c r="AA9" i="14"/>
  <c r="AE9" i="14" s="1"/>
  <c r="AA8" i="14"/>
  <c r="AE8" i="14" s="1"/>
  <c r="AA7" i="14"/>
  <c r="AE7" i="14" s="1"/>
  <c r="AA6" i="14"/>
  <c r="AE6" i="14" s="1"/>
  <c r="AA5" i="14"/>
  <c r="AE5" i="14" s="1"/>
  <c r="AA4" i="14"/>
  <c r="AE4" i="14" s="1"/>
  <c r="AA3" i="14"/>
  <c r="AE3" i="14" s="1"/>
  <c r="AF22" i="14" l="1"/>
  <c r="AG22" i="14" s="1"/>
  <c r="AF14" i="14"/>
  <c r="AF9" i="14"/>
  <c r="AF62" i="14"/>
  <c r="AF54" i="14"/>
  <c r="AF30" i="14"/>
  <c r="AF6" i="14"/>
  <c r="AF46" i="14"/>
  <c r="AF38" i="14"/>
  <c r="AF56" i="14"/>
  <c r="AF48" i="14"/>
  <c r="AF40" i="14"/>
  <c r="AF32" i="14"/>
  <c r="AF24" i="14"/>
  <c r="AF16" i="14"/>
  <c r="AF8" i="14"/>
  <c r="AF3" i="14"/>
  <c r="AF55" i="14"/>
  <c r="A69" i="12" s="1"/>
  <c r="AF47" i="14"/>
  <c r="AF39" i="14"/>
  <c r="AF31" i="14"/>
  <c r="AF23" i="14"/>
  <c r="AF15" i="14"/>
  <c r="AF7" i="14"/>
  <c r="AF61" i="14"/>
  <c r="AF53" i="14"/>
  <c r="AF45" i="14"/>
  <c r="AF37" i="14"/>
  <c r="AF29" i="14"/>
  <c r="AF21" i="14"/>
  <c r="AF13" i="14"/>
  <c r="AF5" i="14"/>
  <c r="AF60" i="14"/>
  <c r="AF52" i="14"/>
  <c r="AF44" i="14"/>
  <c r="AF36" i="14"/>
  <c r="AF28" i="14"/>
  <c r="AF20" i="14"/>
  <c r="AF12" i="14"/>
  <c r="AF4" i="14"/>
  <c r="AF59" i="14"/>
  <c r="AF51" i="14"/>
  <c r="AF43" i="14"/>
  <c r="AF35" i="14"/>
  <c r="AF27" i="14"/>
  <c r="AF19" i="14"/>
  <c r="AF11" i="14"/>
  <c r="AF58" i="14"/>
  <c r="AF50" i="14"/>
  <c r="AF42" i="14"/>
  <c r="AF34" i="14"/>
  <c r="AF26" i="14"/>
  <c r="AF18" i="14"/>
  <c r="AF10" i="14"/>
  <c r="AF57" i="14"/>
  <c r="AF49" i="14"/>
  <c r="AF41" i="14"/>
  <c r="AF33" i="14"/>
  <c r="AF25" i="14"/>
  <c r="AF17" i="14"/>
  <c r="AB59" i="14"/>
  <c r="AC59" i="14"/>
  <c r="AB60" i="14"/>
  <c r="AC60" i="14"/>
  <c r="AB61" i="14"/>
  <c r="AC61" i="14"/>
  <c r="AB62" i="14"/>
  <c r="AC62" i="14"/>
  <c r="AC58" i="14"/>
  <c r="AB58" i="14"/>
  <c r="AB53" i="14"/>
  <c r="AC53" i="14"/>
  <c r="AB54" i="14"/>
  <c r="AC54" i="14"/>
  <c r="AB55" i="14"/>
  <c r="AC55" i="14"/>
  <c r="AB56" i="14"/>
  <c r="AC56" i="14"/>
  <c r="AC52" i="14"/>
  <c r="AB52" i="14"/>
  <c r="AB47" i="14"/>
  <c r="AC47" i="14"/>
  <c r="AB48" i="14"/>
  <c r="AC48" i="14"/>
  <c r="AB49" i="14"/>
  <c r="AC49" i="14"/>
  <c r="AB50" i="14"/>
  <c r="AC50" i="14"/>
  <c r="AC46" i="14"/>
  <c r="AB46" i="14"/>
  <c r="AB41" i="14"/>
  <c r="AC41" i="14"/>
  <c r="AB42" i="14"/>
  <c r="AC42" i="14"/>
  <c r="AB43" i="14"/>
  <c r="AC43" i="14"/>
  <c r="AB44" i="14"/>
  <c r="AC44" i="14"/>
  <c r="AC40" i="14"/>
  <c r="AB40" i="14"/>
  <c r="AB35" i="14"/>
  <c r="AC35" i="14"/>
  <c r="AB36" i="14"/>
  <c r="AC36" i="14"/>
  <c r="AB37" i="14"/>
  <c r="AC37" i="14"/>
  <c r="AB38" i="14"/>
  <c r="AC38" i="14"/>
  <c r="AC34" i="14"/>
  <c r="AB34" i="14"/>
  <c r="AB29" i="14"/>
  <c r="AC29" i="14"/>
  <c r="AB30" i="14"/>
  <c r="AC30" i="14"/>
  <c r="AB31" i="14"/>
  <c r="AC31" i="14"/>
  <c r="AB32" i="14"/>
  <c r="AC32" i="14"/>
  <c r="AC28" i="14"/>
  <c r="AB28" i="14"/>
  <c r="AB23" i="14"/>
  <c r="AC23" i="14"/>
  <c r="AB24" i="14"/>
  <c r="AC24" i="14"/>
  <c r="AB25" i="14"/>
  <c r="AC25" i="14"/>
  <c r="AB26" i="14"/>
  <c r="AC26" i="14"/>
  <c r="AC22" i="14"/>
  <c r="AB22" i="14"/>
  <c r="AB17" i="14"/>
  <c r="AC17" i="14"/>
  <c r="AB18" i="14"/>
  <c r="AC18" i="14"/>
  <c r="AB19" i="14"/>
  <c r="AC19" i="14"/>
  <c r="AB20" i="14"/>
  <c r="AC20" i="14"/>
  <c r="AC16" i="14"/>
  <c r="AB16" i="14"/>
  <c r="AB11" i="14"/>
  <c r="AC11" i="14"/>
  <c r="AB12" i="14"/>
  <c r="AC12" i="14"/>
  <c r="AB13" i="14"/>
  <c r="AC13" i="14"/>
  <c r="AB14" i="14"/>
  <c r="AC14" i="14"/>
  <c r="AC10" i="14"/>
  <c r="AB10" i="14"/>
  <c r="AB5" i="14"/>
  <c r="AC5" i="14"/>
  <c r="AB6" i="14"/>
  <c r="AC6" i="14"/>
  <c r="AB7" i="14"/>
  <c r="AC7" i="14"/>
  <c r="AB8" i="14"/>
  <c r="AC8" i="14"/>
  <c r="AC4" i="14"/>
  <c r="AB4" i="14"/>
  <c r="AP5" i="10"/>
  <c r="AC35" i="10"/>
  <c r="AC20" i="10"/>
  <c r="AC5" i="10"/>
  <c r="P35" i="10"/>
  <c r="P20" i="10"/>
  <c r="P5" i="10"/>
  <c r="C35" i="10"/>
  <c r="C20" i="10"/>
  <c r="J18" i="10"/>
  <c r="H11" i="14"/>
  <c r="E18" i="10"/>
  <c r="J17" i="10"/>
  <c r="H10" i="14"/>
  <c r="E17" i="10"/>
  <c r="J16" i="10"/>
  <c r="H9" i="14"/>
  <c r="E16" i="10"/>
  <c r="J15" i="10"/>
  <c r="H8" i="14"/>
  <c r="E15" i="10"/>
  <c r="J14" i="10"/>
  <c r="H7" i="14"/>
  <c r="E14" i="10"/>
  <c r="J13" i="10"/>
  <c r="H6" i="14"/>
  <c r="E13" i="10"/>
  <c r="J12" i="10"/>
  <c r="H5" i="14"/>
  <c r="E12" i="10"/>
  <c r="J11" i="10"/>
  <c r="H4" i="14"/>
  <c r="E11" i="10"/>
  <c r="J10" i="10"/>
  <c r="H3" i="14"/>
  <c r="E10" i="10"/>
  <c r="H2" i="14"/>
  <c r="E9" i="10"/>
  <c r="U3" i="14"/>
  <c r="M23" i="11"/>
  <c r="U4" i="14"/>
  <c r="M24" i="11"/>
  <c r="U5" i="14"/>
  <c r="M25" i="11"/>
  <c r="U6" i="14"/>
  <c r="M26" i="11"/>
  <c r="M22" i="11"/>
  <c r="U2" i="14"/>
  <c r="D10" i="14"/>
  <c r="E10" i="14"/>
  <c r="D11" i="14"/>
  <c r="E11" i="14"/>
  <c r="D3" i="14"/>
  <c r="E3" i="14"/>
  <c r="D4" i="14"/>
  <c r="E4" i="14"/>
  <c r="D5" i="14"/>
  <c r="E5" i="14"/>
  <c r="D6" i="14"/>
  <c r="E6" i="14"/>
  <c r="D7" i="14"/>
  <c r="E7" i="14"/>
  <c r="D8" i="14"/>
  <c r="E8" i="14"/>
  <c r="D9" i="14"/>
  <c r="E9" i="14"/>
  <c r="E2" i="14"/>
  <c r="D2" i="14"/>
  <c r="B5" i="14"/>
  <c r="B6" i="14"/>
  <c r="B7" i="14"/>
  <c r="B8" i="14"/>
  <c r="B4" i="14"/>
  <c r="B3" i="14"/>
  <c r="B2" i="14"/>
  <c r="R3" i="14" l="1"/>
  <c r="R7" i="14"/>
  <c r="R11" i="14"/>
  <c r="R6" i="14"/>
  <c r="R9" i="14"/>
  <c r="AB3" i="14"/>
  <c r="AG58" i="14"/>
  <c r="A72" i="12"/>
  <c r="AG62" i="14"/>
  <c r="A76" i="12"/>
  <c r="AG57" i="14"/>
  <c r="A71" i="12"/>
  <c r="C69" i="12"/>
  <c r="D69" i="12"/>
  <c r="E69" i="12"/>
  <c r="AG56" i="14"/>
  <c r="A70" i="12"/>
  <c r="AG59" i="14"/>
  <c r="A73" i="12"/>
  <c r="AG60" i="14"/>
  <c r="A74" i="12"/>
  <c r="AG61" i="14"/>
  <c r="A75" i="12"/>
  <c r="AC57" i="14"/>
  <c r="AB57" i="14"/>
  <c r="AC51" i="14"/>
  <c r="AB51" i="14"/>
  <c r="AC45" i="14"/>
  <c r="AB45" i="14"/>
  <c r="AB39" i="14"/>
  <c r="AC39" i="14"/>
  <c r="AC33" i="14"/>
  <c r="AB33" i="14"/>
  <c r="AC21" i="14"/>
  <c r="AB21" i="14"/>
  <c r="AC27" i="14"/>
  <c r="AB27" i="14"/>
  <c r="AG55" i="14"/>
  <c r="AC15" i="14"/>
  <c r="AB15" i="14"/>
  <c r="A26" i="12"/>
  <c r="D26" i="12" s="1"/>
  <c r="AG9" i="14"/>
  <c r="A13" i="12"/>
  <c r="AG33" i="14"/>
  <c r="A37" i="12"/>
  <c r="AG42" i="14"/>
  <c r="A46" i="12"/>
  <c r="AG51" i="14"/>
  <c r="A65" i="12"/>
  <c r="AG52" i="14"/>
  <c r="A66" i="12"/>
  <c r="AG53" i="14"/>
  <c r="A67" i="12"/>
  <c r="AG14" i="14"/>
  <c r="A18" i="12"/>
  <c r="AG25" i="14"/>
  <c r="A29" i="12"/>
  <c r="AG45" i="14"/>
  <c r="A59" i="12"/>
  <c r="AG48" i="14"/>
  <c r="A62" i="12"/>
  <c r="AG41" i="14"/>
  <c r="A45" i="12"/>
  <c r="AG50" i="14"/>
  <c r="A64" i="12"/>
  <c r="AG3" i="14"/>
  <c r="A7" i="12"/>
  <c r="C7" i="12" s="1"/>
  <c r="AG38" i="14"/>
  <c r="A42" i="12"/>
  <c r="AG34" i="14"/>
  <c r="A38" i="12"/>
  <c r="AG5" i="14"/>
  <c r="A9" i="12"/>
  <c r="C9" i="12" s="1"/>
  <c r="AG7" i="14"/>
  <c r="A11" i="12"/>
  <c r="D11" i="12" s="1"/>
  <c r="AG8" i="14"/>
  <c r="A12" i="12"/>
  <c r="C12" i="12" s="1"/>
  <c r="AG46" i="14"/>
  <c r="A60" i="12"/>
  <c r="AG44" i="14"/>
  <c r="A58" i="12"/>
  <c r="AG4" i="14"/>
  <c r="A8" i="12"/>
  <c r="AG11" i="14"/>
  <c r="A15" i="12"/>
  <c r="AG12" i="14"/>
  <c r="A16" i="12"/>
  <c r="AG13" i="14"/>
  <c r="A17" i="12"/>
  <c r="AG15" i="14"/>
  <c r="A19" i="12"/>
  <c r="AG16" i="14"/>
  <c r="A20" i="12"/>
  <c r="AG6" i="14"/>
  <c r="A10" i="12"/>
  <c r="C10" i="12" s="1"/>
  <c r="AG43" i="14"/>
  <c r="A57" i="12"/>
  <c r="AG10" i="14"/>
  <c r="A14" i="12"/>
  <c r="AG19" i="14"/>
  <c r="A23" i="12"/>
  <c r="AG20" i="14"/>
  <c r="A24" i="12"/>
  <c r="AG21" i="14"/>
  <c r="A25" i="12"/>
  <c r="AG23" i="14"/>
  <c r="A27" i="12"/>
  <c r="AG24" i="14"/>
  <c r="A28" i="12"/>
  <c r="AG30" i="14"/>
  <c r="A34" i="12"/>
  <c r="AG47" i="14"/>
  <c r="A61" i="12"/>
  <c r="AG49" i="14"/>
  <c r="A63" i="12"/>
  <c r="AG18" i="14"/>
  <c r="A22" i="12"/>
  <c r="AG27" i="14"/>
  <c r="A31" i="12"/>
  <c r="AG28" i="14"/>
  <c r="A32" i="12"/>
  <c r="AG29" i="14"/>
  <c r="A33" i="12"/>
  <c r="AG31" i="14"/>
  <c r="A35" i="12"/>
  <c r="AG32" i="14"/>
  <c r="A36" i="12"/>
  <c r="AG54" i="14"/>
  <c r="A68" i="12"/>
  <c r="AG17" i="14"/>
  <c r="A21" i="12"/>
  <c r="AG26" i="14"/>
  <c r="A30" i="12"/>
  <c r="AG35" i="14"/>
  <c r="A39" i="12"/>
  <c r="AG36" i="14"/>
  <c r="A40" i="12"/>
  <c r="AG37" i="14"/>
  <c r="A41" i="12"/>
  <c r="AG39" i="14"/>
  <c r="A43" i="12"/>
  <c r="AG40" i="14"/>
  <c r="A44" i="12"/>
  <c r="AC9" i="14"/>
  <c r="AB9" i="14"/>
  <c r="AC3" i="14"/>
  <c r="R8" i="14"/>
  <c r="R4" i="14"/>
  <c r="J9" i="10"/>
  <c r="R10" i="14" l="1"/>
  <c r="S10" i="14" s="1"/>
  <c r="M17" i="11" s="1"/>
  <c r="K11" i="11"/>
  <c r="S4" i="14"/>
  <c r="M11" i="11" s="1"/>
  <c r="S7" i="14"/>
  <c r="M14" i="11" s="1"/>
  <c r="K14" i="11"/>
  <c r="K16" i="11"/>
  <c r="S9" i="14"/>
  <c r="M16" i="11" s="1"/>
  <c r="S3" i="14"/>
  <c r="M10" i="11" s="1"/>
  <c r="K10" i="11"/>
  <c r="K15" i="11"/>
  <c r="S8" i="14"/>
  <c r="M15" i="11" s="1"/>
  <c r="K13" i="11"/>
  <c r="S6" i="14"/>
  <c r="M13" i="11" s="1"/>
  <c r="R5" i="14"/>
  <c r="R2" i="14"/>
  <c r="S11" i="14"/>
  <c r="M18" i="11" s="1"/>
  <c r="K18" i="11"/>
  <c r="D76" i="12"/>
  <c r="E76" i="12"/>
  <c r="C76" i="12"/>
  <c r="D74" i="12"/>
  <c r="C74" i="12"/>
  <c r="E74" i="12"/>
  <c r="D70" i="12"/>
  <c r="C70" i="12"/>
  <c r="E70" i="12"/>
  <c r="C71" i="12"/>
  <c r="D71" i="12"/>
  <c r="E71" i="12"/>
  <c r="D72" i="12"/>
  <c r="E72" i="12"/>
  <c r="C72" i="12"/>
  <c r="C75" i="12"/>
  <c r="E75" i="12"/>
  <c r="D75" i="12"/>
  <c r="C73" i="12"/>
  <c r="D73" i="12"/>
  <c r="E73" i="12"/>
  <c r="E9" i="12"/>
  <c r="E12" i="12"/>
  <c r="D9" i="12"/>
  <c r="D12" i="12"/>
  <c r="D10" i="12"/>
  <c r="E10" i="12"/>
  <c r="C26" i="12"/>
  <c r="E26" i="12"/>
  <c r="D31" i="12"/>
  <c r="E31" i="12"/>
  <c r="C31" i="12"/>
  <c r="C19" i="12"/>
  <c r="D19" i="12"/>
  <c r="E19" i="12"/>
  <c r="C43" i="12"/>
  <c r="E43" i="12"/>
  <c r="D43" i="12"/>
  <c r="C35" i="12"/>
  <c r="D35" i="12"/>
  <c r="E35" i="12"/>
  <c r="C34" i="12"/>
  <c r="E34" i="12"/>
  <c r="D34" i="12"/>
  <c r="E7" i="12"/>
  <c r="D64" i="12"/>
  <c r="C64" i="12"/>
  <c r="E64" i="12"/>
  <c r="D29" i="12"/>
  <c r="C29" i="12"/>
  <c r="E29" i="12"/>
  <c r="C65" i="12"/>
  <c r="D65" i="12"/>
  <c r="E65" i="12"/>
  <c r="D36" i="12"/>
  <c r="C36" i="12"/>
  <c r="E36" i="12"/>
  <c r="D25" i="12"/>
  <c r="E25" i="12"/>
  <c r="C25" i="12"/>
  <c r="E28" i="12"/>
  <c r="C28" i="12"/>
  <c r="D28" i="12"/>
  <c r="D23" i="12"/>
  <c r="E23" i="12"/>
  <c r="C23" i="12"/>
  <c r="C60" i="12"/>
  <c r="E60" i="12"/>
  <c r="D60" i="12"/>
  <c r="D44" i="12"/>
  <c r="E44" i="12"/>
  <c r="C44" i="12"/>
  <c r="D8" i="12"/>
  <c r="E8" i="12"/>
  <c r="C8" i="12"/>
  <c r="D41" i="12"/>
  <c r="E41" i="12"/>
  <c r="C41" i="12"/>
  <c r="D21" i="12"/>
  <c r="E21" i="12"/>
  <c r="C21" i="12"/>
  <c r="C33" i="12"/>
  <c r="D33" i="12"/>
  <c r="E33" i="12"/>
  <c r="C16" i="12"/>
  <c r="D16" i="12"/>
  <c r="E16" i="12"/>
  <c r="D38" i="12"/>
  <c r="C38" i="12"/>
  <c r="E38" i="12"/>
  <c r="D7" i="12"/>
  <c r="D63" i="12"/>
  <c r="E63" i="12"/>
  <c r="C63" i="12"/>
  <c r="D45" i="12"/>
  <c r="E45" i="12"/>
  <c r="C45" i="12"/>
  <c r="C18" i="12"/>
  <c r="E18" i="12"/>
  <c r="D18" i="12"/>
  <c r="D46" i="12"/>
  <c r="C46" i="12"/>
  <c r="E46" i="12"/>
  <c r="D40" i="12"/>
  <c r="C40" i="12"/>
  <c r="E40" i="12"/>
  <c r="C68" i="12"/>
  <c r="D68" i="12"/>
  <c r="E68" i="12"/>
  <c r="C32" i="12"/>
  <c r="E32" i="12"/>
  <c r="D32" i="12"/>
  <c r="D27" i="12"/>
  <c r="E27" i="12"/>
  <c r="C27" i="12"/>
  <c r="C14" i="12"/>
  <c r="D14" i="12"/>
  <c r="E14" i="12"/>
  <c r="E20" i="12"/>
  <c r="D20" i="12"/>
  <c r="C20" i="12"/>
  <c r="D15" i="12"/>
  <c r="C15" i="12"/>
  <c r="E15" i="12"/>
  <c r="C42" i="12"/>
  <c r="D42" i="12"/>
  <c r="E42" i="12"/>
  <c r="D62" i="12"/>
  <c r="E62" i="12"/>
  <c r="C62" i="12"/>
  <c r="D67" i="12"/>
  <c r="C67" i="12"/>
  <c r="E67" i="12"/>
  <c r="D37" i="12"/>
  <c r="E37" i="12"/>
  <c r="C37" i="12"/>
  <c r="C11" i="12"/>
  <c r="E11" i="12"/>
  <c r="C39" i="12"/>
  <c r="E39" i="12"/>
  <c r="D39" i="12"/>
  <c r="C61" i="12"/>
  <c r="E61" i="12"/>
  <c r="D61" i="12"/>
  <c r="D59" i="12"/>
  <c r="C59" i="12"/>
  <c r="E59" i="12"/>
  <c r="D66" i="12"/>
  <c r="C66" i="12"/>
  <c r="E66" i="12"/>
  <c r="D13" i="12"/>
  <c r="E13" i="12"/>
  <c r="C13" i="12"/>
  <c r="C30" i="12"/>
  <c r="D30" i="12"/>
  <c r="E30" i="12"/>
  <c r="C22" i="12"/>
  <c r="D22" i="12"/>
  <c r="E22" i="12"/>
  <c r="D24" i="12"/>
  <c r="E24" i="12"/>
  <c r="C24" i="12"/>
  <c r="C57" i="12"/>
  <c r="E57" i="12"/>
  <c r="D57" i="12"/>
  <c r="D17" i="12"/>
  <c r="C17" i="12"/>
  <c r="E17" i="12"/>
  <c r="D58" i="12"/>
  <c r="C58" i="12"/>
  <c r="E58" i="12"/>
  <c r="M35" i="11"/>
  <c r="M27" i="11"/>
  <c r="K9" i="11" l="1"/>
  <c r="S2" i="14"/>
  <c r="M9" i="11" s="1"/>
  <c r="K17" i="11"/>
  <c r="K12" i="11"/>
  <c r="S5" i="14"/>
  <c r="M12" i="11" s="1"/>
  <c r="G6" i="12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G56" i="12"/>
  <c r="H56" i="12" s="1"/>
  <c r="I56" i="12" s="1"/>
  <c r="J56" i="12" s="1"/>
  <c r="K56" i="12" s="1"/>
  <c r="L56" i="12" s="1"/>
  <c r="M56" i="12" s="1"/>
  <c r="N56" i="12" s="1"/>
  <c r="O56" i="12" s="1"/>
  <c r="P56" i="12" s="1"/>
  <c r="Q56" i="12" s="1"/>
  <c r="L18" i="10"/>
  <c r="M19" i="11" l="1"/>
  <c r="AC25" i="11" s="1"/>
  <c r="O3" i="1"/>
  <c r="O2" i="1"/>
  <c r="AE3" i="11" l="1"/>
  <c r="AM3" i="9"/>
  <c r="AE2" i="11"/>
  <c r="AM2" i="9"/>
  <c r="AC27" i="11"/>
  <c r="AB29" i="11" s="1"/>
  <c r="K17" i="1" s="1"/>
  <c r="Q3" i="12"/>
  <c r="Q53" i="12" s="1"/>
  <c r="AL3" i="10"/>
  <c r="L3" i="10"/>
  <c r="Y3" i="10"/>
  <c r="O3" i="11"/>
  <c r="AY3" i="10"/>
  <c r="O2" i="11"/>
  <c r="Y2" i="10"/>
  <c r="BP2" i="13"/>
  <c r="X2" i="8"/>
  <c r="Q2" i="12"/>
  <c r="Q52" i="12" s="1"/>
  <c r="AY2" i="10"/>
  <c r="CM2" i="13"/>
  <c r="AS2" i="13"/>
  <c r="L2" i="10"/>
  <c r="AL2" i="10"/>
  <c r="X3" i="8"/>
  <c r="BP3" i="13"/>
  <c r="CM3" i="13"/>
  <c r="AS3" i="13"/>
  <c r="V3" i="13"/>
  <c r="S3" i="9"/>
  <c r="V2" i="13"/>
  <c r="S2" i="9"/>
  <c r="K22" i="1" l="1"/>
  <c r="N18" i="1" l="1"/>
  <c r="N20" i="1"/>
  <c r="N21" i="1"/>
  <c r="N17" i="1"/>
  <c r="N19" i="1"/>
</calcChain>
</file>

<file path=xl/sharedStrings.xml><?xml version="1.0" encoding="utf-8"?>
<sst xmlns="http://schemas.openxmlformats.org/spreadsheetml/2006/main" count="498" uniqueCount="202">
  <si>
    <t>Fondo Europeo de Desarrollo Regional</t>
  </si>
  <si>
    <t>Una manera de hacer Europa</t>
  </si>
  <si>
    <t>NOMBRE:</t>
  </si>
  <si>
    <t>ACRÓNIMO:</t>
  </si>
  <si>
    <t>PROYECTO EN COOPERACIÓN</t>
  </si>
  <si>
    <t>CIF</t>
  </si>
  <si>
    <t>DATOS DEL SOLICITANTE</t>
  </si>
  <si>
    <t>TÍTULO DEL PROYECTO</t>
  </si>
  <si>
    <t>Pág 1</t>
  </si>
  <si>
    <t>Pág 2</t>
  </si>
  <si>
    <t>CAF</t>
  </si>
  <si>
    <t>NAF</t>
  </si>
  <si>
    <t>NOMBRE</t>
  </si>
  <si>
    <t>TITULACIÓN</t>
  </si>
  <si>
    <t>COSTE/HORA
EMPRESA
(€/h)</t>
  </si>
  <si>
    <t>Pág 3</t>
  </si>
  <si>
    <t>ACRÓNIMO</t>
  </si>
  <si>
    <t>IMPORTE (€)</t>
  </si>
  <si>
    <t>RECURSOS HUMANOS DEL SOLICITANTE QUE PARTICIPAN EN EL PROYECTO</t>
  </si>
  <si>
    <t>Pág 4</t>
  </si>
  <si>
    <t>PT1</t>
  </si>
  <si>
    <t>TÍTULO</t>
  </si>
  <si>
    <t>DESCRIPCIÓN DEL GASTO</t>
  </si>
  <si>
    <t>RRHH</t>
  </si>
  <si>
    <t>PT1-T1</t>
  </si>
  <si>
    <t>PT1-T2</t>
  </si>
  <si>
    <t>PT1-T3</t>
  </si>
  <si>
    <t>PT1-T4</t>
  </si>
  <si>
    <t>PT1-T5</t>
  </si>
  <si>
    <t>TOTAL</t>
  </si>
  <si>
    <t>DOCTOR
(S/N)</t>
  </si>
  <si>
    <t>€/h</t>
  </si>
  <si>
    <t>PT2</t>
  </si>
  <si>
    <t>PT2-T1</t>
  </si>
  <si>
    <t>PT2-T2</t>
  </si>
  <si>
    <t>PT2-T3</t>
  </si>
  <si>
    <t>PT2-T4</t>
  </si>
  <si>
    <t>PT2-T5</t>
  </si>
  <si>
    <t>HORAS</t>
  </si>
  <si>
    <t>PT3</t>
  </si>
  <si>
    <t>PT3-T1</t>
  </si>
  <si>
    <t>PT3-T2</t>
  </si>
  <si>
    <t>PT3-T3</t>
  </si>
  <si>
    <t>PT3-T4</t>
  </si>
  <si>
    <t>PT3-T5</t>
  </si>
  <si>
    <t>PT4</t>
  </si>
  <si>
    <t>PT4-T1</t>
  </si>
  <si>
    <t>PT4-T2</t>
  </si>
  <si>
    <t>PT4-T3</t>
  </si>
  <si>
    <t>PT4-T4</t>
  </si>
  <si>
    <t>PT4-T5</t>
  </si>
  <si>
    <t>PT5</t>
  </si>
  <si>
    <t>PT6</t>
  </si>
  <si>
    <t>PT6-T1</t>
  </si>
  <si>
    <t>PT6-T2</t>
  </si>
  <si>
    <t>PT6-T3</t>
  </si>
  <si>
    <t>PT6-T4</t>
  </si>
  <si>
    <t>PT6-T5</t>
  </si>
  <si>
    <t>PT5-T1</t>
  </si>
  <si>
    <t>PT5-T2</t>
  </si>
  <si>
    <t>PT5-T3</t>
  </si>
  <si>
    <t>PT5-T4</t>
  </si>
  <si>
    <t>PT5-T5</t>
  </si>
  <si>
    <t>PT7</t>
  </si>
  <si>
    <t>PT8</t>
  </si>
  <si>
    <t>PT9</t>
  </si>
  <si>
    <t>PT10</t>
  </si>
  <si>
    <t>PT7-T1</t>
  </si>
  <si>
    <t>PT7-T2</t>
  </si>
  <si>
    <t>PT7-T3</t>
  </si>
  <si>
    <t>PT7-T4</t>
  </si>
  <si>
    <t>PT7-T5</t>
  </si>
  <si>
    <t>PT9-T1</t>
  </si>
  <si>
    <t>PT9-T2</t>
  </si>
  <si>
    <t>PT9-T3</t>
  </si>
  <si>
    <t>PT9-T4</t>
  </si>
  <si>
    <t>PT9-T5</t>
  </si>
  <si>
    <t>PT8-T1</t>
  </si>
  <si>
    <t>PT8-T2</t>
  </si>
  <si>
    <t>PT8-T3</t>
  </si>
  <si>
    <t>PT8-T4</t>
  </si>
  <si>
    <t>PT8-T5</t>
  </si>
  <si>
    <t>PT10-T1</t>
  </si>
  <si>
    <t>PT10-T2</t>
  </si>
  <si>
    <t>PT10-T3</t>
  </si>
  <si>
    <t>PT10-T4</t>
  </si>
  <si>
    <t>PT10-T5</t>
  </si>
  <si>
    <t>RESUMEN ECONÓMICO DEL PROYECTO</t>
  </si>
  <si>
    <t>TOTAL COSTES DIRECTOS DE PERSONAL</t>
  </si>
  <si>
    <t>COLABORACIONES EXTERNAS</t>
  </si>
  <si>
    <t>COSTES DIRECTOS DE PERSONAL</t>
  </si>
  <si>
    <t>TOTAL PROYECTO</t>
  </si>
  <si>
    <t>Pág 5</t>
  </si>
  <si>
    <t>INICIO</t>
  </si>
  <si>
    <t>FIN</t>
  </si>
  <si>
    <t>MES</t>
  </si>
  <si>
    <t>Pág 6</t>
  </si>
  <si>
    <t>Pág 7</t>
  </si>
  <si>
    <t>Pág 8</t>
  </si>
  <si>
    <t>TAREA</t>
  </si>
  <si>
    <t>DESCRIPCIÓN TAREA</t>
  </si>
  <si>
    <t>TÍTULO:</t>
  </si>
  <si>
    <t>PROYECTO:</t>
  </si>
  <si>
    <t>SOLICITANTE:</t>
  </si>
  <si>
    <t>SOLICITUD</t>
  </si>
  <si>
    <t>COLABORACIÓN: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</si>
  <si>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</si>
  <si>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</si>
  <si>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</si>
  <si>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</si>
  <si>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</si>
  <si>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</si>
  <si>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</si>
  <si>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</si>
  <si>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</si>
  <si>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</si>
  <si>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ESTRUCTURA GENERAL PROYECTO</t>
  </si>
  <si>
    <t>DURACIÓN EN MESES</t>
  </si>
  <si>
    <t>FINAL</t>
  </si>
  <si>
    <t>ESTRUCTURA PARTICULAR PROYECTO</t>
  </si>
  <si>
    <t>PT / TAREA</t>
  </si>
  <si>
    <t>DESCRIPCIÓN</t>
  </si>
  <si>
    <t>Pág 9</t>
  </si>
  <si>
    <t>(S/N)</t>
  </si>
  <si>
    <t>Pág 10</t>
  </si>
  <si>
    <t>Pág 11</t>
  </si>
  <si>
    <t>Pág 12</t>
  </si>
  <si>
    <t>Pág 13</t>
  </si>
  <si>
    <t>Pág 14</t>
  </si>
  <si>
    <t>Pág 15</t>
  </si>
  <si>
    <t>Modalidad 1: Proyecto I+D independiente</t>
  </si>
  <si>
    <t>COSTES INDIRECTOS</t>
  </si>
  <si>
    <t>BASE</t>
  </si>
  <si>
    <t>PORCENTAJE</t>
  </si>
  <si>
    <t>TEC-1</t>
  </si>
  <si>
    <t>TEC-2</t>
  </si>
  <si>
    <t>TEC-3</t>
  </si>
  <si>
    <t>TEC-4</t>
  </si>
  <si>
    <t>TEC-5</t>
  </si>
  <si>
    <t>TEC-6</t>
  </si>
  <si>
    <t>TEC-7</t>
  </si>
  <si>
    <t>TEC-8</t>
  </si>
  <si>
    <t>TEC-9</t>
  </si>
  <si>
    <t>TEC-10</t>
  </si>
  <si>
    <t>TOTAL h</t>
  </si>
  <si>
    <t>TOTAL €</t>
  </si>
  <si>
    <t>COSTES INVESTIGACIÓN CONTRACTUAL, CONOCIMIENTOS Y PATENTES ADQUIRIDAS Y CONSULTARÍA</t>
  </si>
  <si>
    <t>EX1</t>
  </si>
  <si>
    <t>EX2</t>
  </si>
  <si>
    <t>EX3</t>
  </si>
  <si>
    <t>EX4</t>
  </si>
  <si>
    <t>EX5</t>
  </si>
  <si>
    <t>GASTOS DE AMORTIZACIÓN</t>
  </si>
  <si>
    <t>AM1</t>
  </si>
  <si>
    <t>AM2</t>
  </si>
  <si>
    <t>AM3</t>
  </si>
  <si>
    <t>AM4</t>
  </si>
  <si>
    <t>AM5</t>
  </si>
  <si>
    <t>CAPACITACIÓN DEL PERSONAL TÉCNICO E INVESTIGADOR</t>
  </si>
  <si>
    <t>CA1</t>
  </si>
  <si>
    <t>CA2</t>
  </si>
  <si>
    <t>CA3</t>
  </si>
  <si>
    <t>CA4</t>
  </si>
  <si>
    <t>CA5</t>
  </si>
  <si>
    <t>MATERIALES</t>
  </si>
  <si>
    <t>MA1</t>
  </si>
  <si>
    <t>MA2</t>
  </si>
  <si>
    <t>MA3</t>
  </si>
  <si>
    <t>MA4</t>
  </si>
  <si>
    <t>MA5</t>
  </si>
  <si>
    <t>VIAJES, MANUTENCIÓN, ALOJAMIENTO Y LOCOMOCIÓN</t>
  </si>
  <si>
    <t>DI1</t>
  </si>
  <si>
    <t>DI2</t>
  </si>
  <si>
    <t>DI3</t>
  </si>
  <si>
    <t>DI4</t>
  </si>
  <si>
    <t>DI5</t>
  </si>
  <si>
    <t>PT1-RRHH</t>
  </si>
  <si>
    <t>PT2-RRHH</t>
  </si>
  <si>
    <t>PT3-RRHH</t>
  </si>
  <si>
    <t>PT4-RRHH</t>
  </si>
  <si>
    <t>PT5-RRHH</t>
  </si>
  <si>
    <t>PT6-RRHH</t>
  </si>
  <si>
    <t>PT7-RRHH</t>
  </si>
  <si>
    <t>PT8-RRHH</t>
  </si>
  <si>
    <t>PT9-RRHH</t>
  </si>
  <si>
    <t>PT10-RRHH</t>
  </si>
  <si>
    <t>CAPACITACIÓN DEL PERSONAL</t>
  </si>
  <si>
    <t>DIETAS</t>
  </si>
  <si>
    <t>COSTES INVESTIGACIÓN CONTRACTUAL, CONOCIMIENTOS Y</t>
  </si>
  <si>
    <t>PATENTES ADQUIRIDAS Y CONSULTORÍA</t>
  </si>
  <si>
    <t>Pág 16</t>
  </si>
  <si>
    <t xml:space="preserve">TOTAL </t>
  </si>
  <si>
    <t>TOTAL GASTOS DE AMORTIZACIÓN</t>
  </si>
  <si>
    <t>TOTAL CAPACITACIÓN PERSONAL TÉCNICO E INVESTIGADOR</t>
  </si>
  <si>
    <t>TOTAL MATERIALES</t>
  </si>
  <si>
    <t>TOTAL VIAJES, MANUTENCIÓN, ALOJAMIENTO Y LOCOMOCIÓN</t>
  </si>
  <si>
    <t>TOTAL COSTES INDIRECTOS</t>
  </si>
  <si>
    <t>CENTROS PARTICIPANTES</t>
  </si>
  <si>
    <t>%</t>
  </si>
  <si>
    <t>IMPORTE</t>
  </si>
  <si>
    <t>PRIMER
APELLIDO</t>
  </si>
  <si>
    <t>SEGUNDO
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</si>
</sst>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sz val="11"/>
      <color indexed="8"/>
      <name val="Arial"/>
      <family val="2"/>
    </font>
    <font>
      <b/>
      <sz val="11"/>
      <color indexed="8"/>
      <name val="Gotham"/>
      <family val="3"/>
    </font>
    <font>
      <b/>
      <sz val="8"/>
      <color indexed="8"/>
      <name val="Gotham"/>
      <family val="3"/>
    </font>
    <font>
      <sz val="11"/>
      <color theme="1"/>
      <name val="Calibri"/>
      <family val="2"/>
      <scheme val="minor"/>
    </font>
    <font>
      <sz val="8"/>
      <color theme="1"/>
      <name val="Gotham"/>
      <family val="3"/>
    </font>
    <font>
      <sz val="8"/>
      <color indexed="8"/>
      <name val="Gotham"/>
      <family val="3"/>
    </font>
    <font>
      <sz val="8"/>
      <color indexed="8"/>
      <name val="Arial"/>
      <family val="2"/>
    </font>
    <font>
      <b/>
      <sz val="11"/>
      <color theme="1"/>
      <name val="Gotham"/>
      <family val="3"/>
    </font>
    <font>
      <b/>
      <sz val="9"/>
      <color theme="1"/>
      <name val="Gotham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right" vertical="center"/>
    </xf>
    <xf numFmtId="9" fontId="7" fillId="3" borderId="0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right" vertical="center"/>
    </xf>
    <xf numFmtId="9" fontId="7" fillId="3" borderId="33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vertical="center"/>
    </xf>
    <xf numFmtId="0" fontId="7" fillId="3" borderId="33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quotePrefix="1" applyFont="1" applyFill="1" applyBorder="1" applyAlignment="1">
      <alignment horizontal="right" vertical="center"/>
    </xf>
    <xf numFmtId="9" fontId="7" fillId="3" borderId="35" xfId="0" quotePrefix="1" applyNumberFormat="1" applyFont="1" applyFill="1" applyBorder="1" applyAlignment="1">
      <alignment horizontal="center" vertical="center"/>
    </xf>
    <xf numFmtId="0" fontId="7" fillId="3" borderId="35" xfId="0" quotePrefix="1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4" fontId="5" fillId="2" borderId="14" xfId="0" applyNumberFormat="1" applyFont="1" applyFill="1" applyBorder="1" applyAlignment="1" applyProtection="1">
      <alignment horizontal="right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2" fillId="3" borderId="41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2" fillId="0" borderId="0" xfId="0" applyFont="1" applyAlignment="1" applyProtection="1">
      <alignment horizontal="right" vertical="center"/>
    </xf>
    <xf numFmtId="0" fontId="16" fillId="0" borderId="0" xfId="0" applyFont="1" applyBorder="1" applyProtection="1"/>
    <xf numFmtId="0" fontId="14" fillId="0" borderId="0" xfId="0" applyFont="1" applyAlignment="1" applyProtection="1">
      <alignment vertical="center"/>
    </xf>
    <xf numFmtId="0" fontId="7" fillId="3" borderId="11" xfId="0" applyFont="1" applyFill="1" applyBorder="1" applyAlignment="1">
      <alignment horizontal="center" vertical="center"/>
    </xf>
    <xf numFmtId="2" fontId="17" fillId="0" borderId="33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4" fontId="4" fillId="3" borderId="43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19" fillId="4" borderId="0" xfId="0" applyFont="1" applyFill="1"/>
    <xf numFmtId="0" fontId="20" fillId="4" borderId="0" xfId="0" applyFont="1" applyFill="1"/>
    <xf numFmtId="4" fontId="20" fillId="4" borderId="0" xfId="0" applyNumberFormat="1" applyFont="1" applyFill="1"/>
    <xf numFmtId="0" fontId="19" fillId="4" borderId="0" xfId="0" applyFont="1" applyFill="1" applyAlignment="1">
      <alignment horizontal="right"/>
    </xf>
    <xf numFmtId="4" fontId="19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46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10" fontId="6" fillId="0" borderId="50" xfId="0" applyNumberFormat="1" applyFont="1" applyFill="1" applyBorder="1" applyAlignment="1" applyProtection="1">
      <alignment horizontal="right" vertical="center"/>
    </xf>
    <xf numFmtId="10" fontId="6" fillId="0" borderId="47" xfId="0" applyNumberFormat="1" applyFont="1" applyFill="1" applyBorder="1" applyAlignment="1" applyProtection="1">
      <alignment horizontal="right" vertical="center"/>
    </xf>
    <xf numFmtId="10" fontId="6" fillId="0" borderId="54" xfId="0" applyNumberFormat="1" applyFont="1" applyFill="1" applyBorder="1" applyAlignment="1" applyProtection="1">
      <alignment horizontal="right" vertical="center"/>
    </xf>
    <xf numFmtId="10" fontId="6" fillId="0" borderId="48" xfId="0" applyNumberFormat="1" applyFont="1" applyFill="1" applyBorder="1" applyAlignment="1" applyProtection="1">
      <alignment horizontal="right" vertical="center"/>
    </xf>
    <xf numFmtId="0" fontId="6" fillId="0" borderId="50" xfId="0" applyFont="1" applyFill="1" applyBorder="1" applyAlignment="1" applyProtection="1">
      <alignment horizontal="right" vertical="center"/>
      <protection locked="0"/>
    </xf>
    <xf numFmtId="0" fontId="6" fillId="0" borderId="46" xfId="0" applyFont="1" applyFill="1" applyBorder="1" applyAlignment="1" applyProtection="1">
      <alignment horizontal="right" vertical="center"/>
      <protection locked="0"/>
    </xf>
    <xf numFmtId="0" fontId="6" fillId="0" borderId="29" xfId="0" applyFont="1" applyFill="1" applyBorder="1" applyAlignment="1" applyProtection="1">
      <alignment horizontal="right" vertical="center"/>
      <protection locked="0"/>
    </xf>
    <xf numFmtId="0" fontId="6" fillId="0" borderId="54" xfId="0" applyFont="1" applyFill="1" applyBorder="1" applyAlignment="1" applyProtection="1">
      <alignment horizontal="right" vertical="center"/>
      <protection locked="0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 applyProtection="1">
      <alignment horizontal="right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6" fillId="0" borderId="50" xfId="0" applyFont="1" applyFill="1" applyBorder="1" applyAlignment="1" applyProtection="1">
      <alignment vertical="center"/>
      <protection locked="0"/>
    </xf>
    <xf numFmtId="0" fontId="6" fillId="0" borderId="46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0" fontId="6" fillId="0" borderId="54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7" fillId="3" borderId="54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44" xfId="0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right" vertical="center"/>
      <protection locked="0"/>
    </xf>
    <xf numFmtId="0" fontId="6" fillId="0" borderId="44" xfId="0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right" vertical="center"/>
      <protection locked="0"/>
    </xf>
    <xf numFmtId="0" fontId="6" fillId="0" borderId="49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vertical="center"/>
    </xf>
    <xf numFmtId="10" fontId="6" fillId="0" borderId="49" xfId="1" applyNumberFormat="1" applyFont="1" applyFill="1" applyBorder="1" applyAlignment="1" applyProtection="1">
      <alignment horizontal="right" vertical="center"/>
    </xf>
    <xf numFmtId="10" fontId="6" fillId="0" borderId="45" xfId="1" applyNumberFormat="1" applyFont="1" applyFill="1" applyBorder="1" applyAlignment="1" applyProtection="1">
      <alignment horizontal="right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45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 applyProtection="1">
      <alignment horizontal="left" vertical="center"/>
      <protection locked="0"/>
    </xf>
    <xf numFmtId="0" fontId="5" fillId="0" borderId="47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48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46" xfId="0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54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justify" vertical="top" wrapText="1"/>
    </xf>
    <xf numFmtId="0" fontId="5" fillId="3" borderId="15" xfId="0" applyFont="1" applyFill="1" applyBorder="1" applyAlignment="1" applyProtection="1">
      <alignment horizontal="justify" vertical="top" wrapText="1"/>
    </xf>
    <xf numFmtId="0" fontId="5" fillId="3" borderId="5" xfId="0" applyFont="1" applyFill="1" applyBorder="1" applyAlignment="1" applyProtection="1">
      <alignment horizontal="justify" vertical="top" wrapText="1"/>
    </xf>
    <xf numFmtId="0" fontId="5" fillId="3" borderId="6" xfId="0" applyFont="1" applyFill="1" applyBorder="1" applyAlignment="1" applyProtection="1">
      <alignment horizontal="justify" vertical="top" wrapText="1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right" vertical="center"/>
      <protection locked="0"/>
    </xf>
    <xf numFmtId="0" fontId="7" fillId="3" borderId="5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2" fontId="5" fillId="3" borderId="14" xfId="0" applyNumberFormat="1" applyFont="1" applyFill="1" applyBorder="1" applyAlignment="1" applyProtection="1">
      <alignment horizontal="right" vertical="center"/>
    </xf>
    <xf numFmtId="2" fontId="5" fillId="3" borderId="15" xfId="0" applyNumberFormat="1" applyFont="1" applyFill="1" applyBorder="1" applyAlignment="1" applyProtection="1">
      <alignment horizontal="right" vertical="center"/>
    </xf>
    <xf numFmtId="2" fontId="5" fillId="3" borderId="1" xfId="0" applyNumberFormat="1" applyFont="1" applyFill="1" applyBorder="1" applyAlignment="1" applyProtection="1">
      <alignment horizontal="right" vertical="center"/>
    </xf>
    <xf numFmtId="2" fontId="5" fillId="3" borderId="3" xfId="0" applyNumberFormat="1" applyFont="1" applyFill="1" applyBorder="1" applyAlignment="1" applyProtection="1">
      <alignment horizontal="right" vertical="center"/>
    </xf>
    <xf numFmtId="2" fontId="5" fillId="3" borderId="5" xfId="0" applyNumberFormat="1" applyFont="1" applyFill="1" applyBorder="1" applyAlignment="1" applyProtection="1">
      <alignment horizontal="right" vertical="center"/>
    </xf>
    <xf numFmtId="2" fontId="5" fillId="3" borderId="6" xfId="0" applyNumberFormat="1" applyFont="1" applyFill="1" applyBorder="1" applyAlignment="1" applyProtection="1">
      <alignment horizontal="right" vertical="center"/>
    </xf>
    <xf numFmtId="0" fontId="5" fillId="2" borderId="50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53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justify" vertical="top" wrapText="1"/>
    </xf>
    <xf numFmtId="0" fontId="5" fillId="3" borderId="4" xfId="0" applyFont="1" applyFill="1" applyBorder="1" applyAlignment="1" applyProtection="1">
      <alignment horizontal="justify" vertical="top" wrapText="1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left" vertical="center"/>
    </xf>
    <xf numFmtId="0" fontId="5" fillId="3" borderId="29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13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4" fontId="7" fillId="3" borderId="35" xfId="0" applyNumberFormat="1" applyFont="1" applyFill="1" applyBorder="1" applyAlignment="1">
      <alignment horizontal="right" vertical="center"/>
    </xf>
    <xf numFmtId="4" fontId="7" fillId="3" borderId="36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44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right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0" fontId="6" fillId="3" borderId="50" xfId="1" applyNumberFormat="1" applyFont="1" applyFill="1" applyBorder="1" applyAlignment="1">
      <alignment horizontal="right" vertical="center"/>
    </xf>
    <xf numFmtId="10" fontId="6" fillId="3" borderId="46" xfId="1" applyNumberFormat="1" applyFont="1" applyFill="1" applyBorder="1" applyAlignment="1">
      <alignment horizontal="right" vertical="center"/>
    </xf>
    <xf numFmtId="10" fontId="6" fillId="3" borderId="47" xfId="1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4" fontId="6" fillId="3" borderId="50" xfId="0" applyNumberFormat="1" applyFont="1" applyFill="1" applyBorder="1" applyAlignment="1">
      <alignment horizontal="right" vertical="center"/>
    </xf>
    <xf numFmtId="0" fontId="6" fillId="3" borderId="47" xfId="0" applyFont="1" applyFill="1" applyBorder="1" applyAlignment="1">
      <alignment horizontal="righ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 applyProtection="1">
      <alignment horizontal="center" vertical="center" wrapText="1"/>
    </xf>
    <xf numFmtId="0" fontId="11" fillId="3" borderId="46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>
      <alignment horizontal="center"/>
    </xf>
    <xf numFmtId="4" fontId="5" fillId="3" borderId="14" xfId="0" applyNumberFormat="1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</xf>
    <xf numFmtId="4" fontId="5" fillId="3" borderId="5" xfId="0" applyNumberFormat="1" applyFont="1" applyFill="1" applyBorder="1" applyAlignment="1" applyProtection="1">
      <alignment vertical="center"/>
    </xf>
  </cellXfs>
  <cellStyles count="2">
    <cellStyle name="Normal" xfId="0" builtinId="0"/>
    <cellStyle name="Porcentaje" xfId="1" builtinId="5"/>
  </cellStyles>
  <dxfs count="27">
    <dxf>
      <fill>
        <patternFill>
          <bgColor indexed="5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17318</xdr:rowOff>
    </xdr:from>
    <xdr:to>
      <xdr:col>1</xdr:col>
      <xdr:colOff>364977</xdr:colOff>
      <xdr:row>3</xdr:row>
      <xdr:rowOff>39186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17318"/>
          <a:ext cx="720000" cy="593368"/>
        </a:xfrm>
        <a:prstGeom prst="rect">
          <a:avLst/>
        </a:prstGeom>
      </xdr:spPr>
    </xdr:pic>
    <xdr:clientData/>
  </xdr:twoCellAnchor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12" name="Imagen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2</xdr:col>
      <xdr:colOff>1295</xdr:colOff>
      <xdr:row>3</xdr:row>
      <xdr:rowOff>21868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0</xdr:row>
      <xdr:rowOff>0</xdr:rowOff>
    </xdr:from>
    <xdr:ext cx="720000" cy="593368"/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0"/>
          <a:ext cx="720000" cy="593368"/>
        </a:xfrm>
        <a:prstGeom prst="rect">
          <a:avLst/>
        </a:prstGeom>
      </xdr:spPr>
    </xdr:pic>
    <xdr:clientData/>
  </xdr:oneCellAnchor>
  <xdr:oneCellAnchor>
    <xdr:from>
      <xdr:col>69</xdr:col>
      <xdr:colOff>19050</xdr:colOff>
      <xdr:row>0</xdr:row>
      <xdr:rowOff>0</xdr:rowOff>
    </xdr:from>
    <xdr:ext cx="720000" cy="593368"/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0" y="0"/>
          <a:ext cx="720000" cy="593368"/>
        </a:xfrm>
        <a:prstGeom prst="rect">
          <a:avLst/>
        </a:prstGeom>
      </xdr:spPr>
    </xdr:pic>
    <xdr:clientData/>
  </xdr:oneCellAnchor>
  <xdr:oneCellAnchor>
    <xdr:from>
      <xdr:col>46</xdr:col>
      <xdr:colOff>9525</xdr:colOff>
      <xdr:row>0</xdr:row>
      <xdr:rowOff>0</xdr:rowOff>
    </xdr:from>
    <xdr:ext cx="720000" cy="593368"/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8025" y="0"/>
          <a:ext cx="720000" cy="5933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20000" cy="593368"/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00" cy="593368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30</xdr:row>
      <xdr:rowOff>57150</xdr:rowOff>
    </xdr:from>
    <xdr:to>
      <xdr:col>3</xdr:col>
      <xdr:colOff>66675</xdr:colOff>
      <xdr:row>32</xdr:row>
      <xdr:rowOff>114300</xdr:rowOff>
    </xdr:to>
    <xdr:grpSp>
      <xdr:nvGrpSpPr>
        <xdr:cNvPr id="58" name="Grupo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>
          <a:grpSpLocks/>
        </xdr:cNvGrpSpPr>
      </xdr:nvGrpSpPr>
      <xdr:grpSpPr bwMode="auto">
        <a:xfrm>
          <a:off x="95250" y="5772150"/>
          <a:ext cx="1400175" cy="438150"/>
          <a:chOff x="0" y="0"/>
          <a:chExt cx="1396049" cy="438150"/>
        </a:xfrm>
      </xdr:grpSpPr>
      <xdr:pic>
        <xdr:nvPicPr>
          <xdr:cNvPr id="59" name="Imagen 10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" name="Imagen 11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23</xdr:col>
      <xdr:colOff>85725</xdr:colOff>
      <xdr:row>30</xdr:row>
      <xdr:rowOff>57150</xdr:rowOff>
    </xdr:from>
    <xdr:to>
      <xdr:col>26</xdr:col>
      <xdr:colOff>57150</xdr:colOff>
      <xdr:row>32</xdr:row>
      <xdr:rowOff>114300</xdr:rowOff>
    </xdr:to>
    <xdr:grpSp>
      <xdr:nvGrpSpPr>
        <xdr:cNvPr id="61" name="Grupo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>
          <a:grpSpLocks/>
        </xdr:cNvGrpSpPr>
      </xdr:nvGrpSpPr>
      <xdr:grpSpPr bwMode="auto">
        <a:xfrm>
          <a:off x="9134475" y="5772150"/>
          <a:ext cx="1400175" cy="438150"/>
          <a:chOff x="0" y="0"/>
          <a:chExt cx="1396049" cy="438150"/>
        </a:xfrm>
      </xdr:grpSpPr>
      <xdr:pic>
        <xdr:nvPicPr>
          <xdr:cNvPr id="62" name="Imagen 10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" name="Imagen 11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46</xdr:col>
      <xdr:colOff>85725</xdr:colOff>
      <xdr:row>30</xdr:row>
      <xdr:rowOff>57150</xdr:rowOff>
    </xdr:from>
    <xdr:to>
      <xdr:col>49</xdr:col>
      <xdr:colOff>57150</xdr:colOff>
      <xdr:row>32</xdr:row>
      <xdr:rowOff>114300</xdr:rowOff>
    </xdr:to>
    <xdr:grpSp>
      <xdr:nvGrpSpPr>
        <xdr:cNvPr id="64" name="Grupo 9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>
          <a:grpSpLocks/>
        </xdr:cNvGrpSpPr>
      </xdr:nvGrpSpPr>
      <xdr:grpSpPr bwMode="auto">
        <a:xfrm>
          <a:off x="18183225" y="5772150"/>
          <a:ext cx="1400175" cy="438150"/>
          <a:chOff x="0" y="0"/>
          <a:chExt cx="1396049" cy="438150"/>
        </a:xfrm>
      </xdr:grpSpPr>
      <xdr:pic>
        <xdr:nvPicPr>
          <xdr:cNvPr id="65" name="Imagen 10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Imagen 11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69</xdr:col>
      <xdr:colOff>85725</xdr:colOff>
      <xdr:row>30</xdr:row>
      <xdr:rowOff>57150</xdr:rowOff>
    </xdr:from>
    <xdr:to>
      <xdr:col>72</xdr:col>
      <xdr:colOff>57150</xdr:colOff>
      <xdr:row>32</xdr:row>
      <xdr:rowOff>114300</xdr:rowOff>
    </xdr:to>
    <xdr:grpSp>
      <xdr:nvGrpSpPr>
        <xdr:cNvPr id="67" name="Grupo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>
          <a:grpSpLocks/>
        </xdr:cNvGrpSpPr>
      </xdr:nvGrpSpPr>
      <xdr:grpSpPr bwMode="auto">
        <a:xfrm>
          <a:off x="27231975" y="5772150"/>
          <a:ext cx="1400175" cy="438150"/>
          <a:chOff x="0" y="0"/>
          <a:chExt cx="1396049" cy="438150"/>
        </a:xfrm>
      </xdr:grpSpPr>
      <xdr:pic>
        <xdr:nvPicPr>
          <xdr:cNvPr id="68" name="Imagen 10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9" name="Imagen 11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33</xdr:row>
      <xdr:rowOff>55416</xdr:rowOff>
    </xdr:from>
    <xdr:to>
      <xdr:col>3</xdr:col>
      <xdr:colOff>321252</xdr:colOff>
      <xdr:row>35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64077" y="6341916"/>
          <a:ext cx="1400175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377100</xdr:colOff>
      <xdr:row>3</xdr:row>
      <xdr:rowOff>59968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twoCellAnchor>
  <xdr:twoCellAnchor>
    <xdr:from>
      <xdr:col>20</xdr:col>
      <xdr:colOff>64077</xdr:colOff>
      <xdr:row>33</xdr:row>
      <xdr:rowOff>55416</xdr:rowOff>
    </xdr:from>
    <xdr:to>
      <xdr:col>23</xdr:col>
      <xdr:colOff>321252</xdr:colOff>
      <xdr:row>35</xdr:row>
      <xdr:rowOff>112566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9208077" y="6341916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20</xdr:col>
      <xdr:colOff>38100</xdr:colOff>
      <xdr:row>0</xdr:row>
      <xdr:rowOff>38100</xdr:rowOff>
    </xdr:from>
    <xdr:ext cx="720000" cy="59336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28</xdr:row>
      <xdr:rowOff>60611</xdr:rowOff>
    </xdr:from>
    <xdr:to>
      <xdr:col>3</xdr:col>
      <xdr:colOff>326447</xdr:colOff>
      <xdr:row>30</xdr:row>
      <xdr:rowOff>117761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69272" y="5727986"/>
          <a:ext cx="1562100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1</xdr:col>
      <xdr:colOff>217772</xdr:colOff>
      <xdr:row>3</xdr:row>
      <xdr:rowOff>21868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49</xdr:row>
      <xdr:rowOff>60613</xdr:rowOff>
    </xdr:from>
    <xdr:to>
      <xdr:col>3</xdr:col>
      <xdr:colOff>326447</xdr:colOff>
      <xdr:row>51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69272" y="9395113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49</xdr:row>
      <xdr:rowOff>60613</xdr:rowOff>
    </xdr:from>
    <xdr:to>
      <xdr:col>3</xdr:col>
      <xdr:colOff>321252</xdr:colOff>
      <xdr:row>51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64077" y="9395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13</xdr:col>
      <xdr:colOff>69272</xdr:colOff>
      <xdr:row>49</xdr:row>
      <xdr:rowOff>60613</xdr:rowOff>
    </xdr:from>
    <xdr:to>
      <xdr:col>16</xdr:col>
      <xdr:colOff>326447</xdr:colOff>
      <xdr:row>51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>
          <a:grpSpLocks/>
        </xdr:cNvGrpSpPr>
      </xdr:nvGrpSpPr>
      <xdr:grpSpPr bwMode="auto">
        <a:xfrm>
          <a:off x="6250997" y="9395113"/>
          <a:ext cx="1400175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49</xdr:row>
      <xdr:rowOff>60613</xdr:rowOff>
    </xdr:from>
    <xdr:to>
      <xdr:col>16</xdr:col>
      <xdr:colOff>321252</xdr:colOff>
      <xdr:row>51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6245802" y="9395113"/>
          <a:ext cx="1400175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13</xdr:col>
      <xdr:colOff>38100</xdr:colOff>
      <xdr:row>0</xdr:row>
      <xdr:rowOff>0</xdr:rowOff>
    </xdr:from>
    <xdr:ext cx="720000" cy="59336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26</xdr:col>
      <xdr:colOff>69272</xdr:colOff>
      <xdr:row>49</xdr:row>
      <xdr:rowOff>60613</xdr:rowOff>
    </xdr:from>
    <xdr:to>
      <xdr:col>29</xdr:col>
      <xdr:colOff>326447</xdr:colOff>
      <xdr:row>51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12432722" y="9395113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49</xdr:row>
      <xdr:rowOff>60613</xdr:rowOff>
    </xdr:from>
    <xdr:to>
      <xdr:col>29</xdr:col>
      <xdr:colOff>321252</xdr:colOff>
      <xdr:row>51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12427527" y="9395113"/>
          <a:ext cx="1400175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26</xdr:col>
      <xdr:colOff>38100</xdr:colOff>
      <xdr:row>0</xdr:row>
      <xdr:rowOff>0</xdr:rowOff>
    </xdr:from>
    <xdr:ext cx="720000" cy="593368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39</xdr:col>
      <xdr:colOff>69272</xdr:colOff>
      <xdr:row>49</xdr:row>
      <xdr:rowOff>60613</xdr:rowOff>
    </xdr:from>
    <xdr:to>
      <xdr:col>42</xdr:col>
      <xdr:colOff>326447</xdr:colOff>
      <xdr:row>51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18614447" y="9395113"/>
          <a:ext cx="1400175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49</xdr:row>
      <xdr:rowOff>60613</xdr:rowOff>
    </xdr:from>
    <xdr:to>
      <xdr:col>42</xdr:col>
      <xdr:colOff>321252</xdr:colOff>
      <xdr:row>51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18609252" y="9395113"/>
          <a:ext cx="1400175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39</xdr:col>
      <xdr:colOff>38100</xdr:colOff>
      <xdr:row>0</xdr:row>
      <xdr:rowOff>0</xdr:rowOff>
    </xdr:from>
    <xdr:ext cx="720000" cy="593368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0" y="0"/>
          <a:ext cx="720000" cy="59336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16</xdr:col>
      <xdr:colOff>64077</xdr:colOff>
      <xdr:row>47</xdr:row>
      <xdr:rowOff>60613</xdr:rowOff>
    </xdr:from>
    <xdr:to>
      <xdr:col>19</xdr:col>
      <xdr:colOff>321252</xdr:colOff>
      <xdr:row>49</xdr:row>
      <xdr:rowOff>117763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6160077" y="9014113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16</xdr:col>
      <xdr:colOff>38100</xdr:colOff>
      <xdr:row>0</xdr:row>
      <xdr:rowOff>0</xdr:rowOff>
    </xdr:from>
    <xdr:ext cx="720000" cy="59336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0000" cy="5933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0000" cy="593368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50</xdr:row>
      <xdr:rowOff>19050</xdr:rowOff>
    </xdr:from>
    <xdr:ext cx="720000" cy="59336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219825"/>
          <a:ext cx="720000" cy="593368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91</xdr:row>
      <xdr:rowOff>161925</xdr:rowOff>
    </xdr:from>
    <xdr:to>
      <xdr:col>2</xdr:col>
      <xdr:colOff>742950</xdr:colOff>
      <xdr:row>94</xdr:row>
      <xdr:rowOff>85725</xdr:rowOff>
    </xdr:to>
    <xdr:grpSp>
      <xdr:nvGrpSpPr>
        <xdr:cNvPr id="17" name="Grupo 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pSpPr>
          <a:grpSpLocks/>
        </xdr:cNvGrpSpPr>
      </xdr:nvGrpSpPr>
      <xdr:grpSpPr bwMode="auto">
        <a:xfrm>
          <a:off x="104775" y="12944475"/>
          <a:ext cx="1400175" cy="438150"/>
          <a:chOff x="0" y="0"/>
          <a:chExt cx="1396049" cy="438150"/>
        </a:xfrm>
      </xdr:grpSpPr>
      <xdr:pic>
        <xdr:nvPicPr>
          <xdr:cNvPr id="18" name="Imagen 10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Imagen 11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104775</xdr:colOff>
      <xdr:row>46</xdr:row>
      <xdr:rowOff>161925</xdr:rowOff>
    </xdr:from>
    <xdr:to>
      <xdr:col>2</xdr:col>
      <xdr:colOff>742950</xdr:colOff>
      <xdr:row>49</xdr:row>
      <xdr:rowOff>85725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104775" y="6162675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tabSelected="1" zoomScaleNormal="100" zoomScaleSheetLayoutView="100" workbookViewId="0">
      <selection activeCell="K21" sqref="K21:M21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15" ht="15" customHeight="1" x14ac:dyDescent="0.25">
      <c r="O1" s="1" t="s">
        <v>130</v>
      </c>
    </row>
    <row r="2" spans="1:15" ht="15" customHeight="1" x14ac:dyDescent="0.25">
      <c r="O2" s="1" t="str">
        <f>CONCATENATE("Solicitante: ",D8)</f>
        <v xml:space="preserve">Solicitante: </v>
      </c>
    </row>
    <row r="3" spans="1:15" ht="15" customHeight="1" x14ac:dyDescent="0.25">
      <c r="O3" s="1" t="str">
        <f>CONCATENATE("Proyecto: ",D13)</f>
        <v xml:space="preserve">Proyecto: </v>
      </c>
    </row>
    <row r="5" spans="1:15" ht="15" customHeight="1" thickBot="1" x14ac:dyDescent="0.3"/>
    <row r="6" spans="1:15" ht="15" customHeight="1" thickBot="1" x14ac:dyDescent="0.3">
      <c r="A6" s="132" t="s">
        <v>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</row>
    <row r="7" spans="1:15" ht="15" customHeight="1" x14ac:dyDescent="0.25">
      <c r="A7" s="138" t="s">
        <v>2</v>
      </c>
      <c r="B7" s="139"/>
      <c r="C7" s="140"/>
      <c r="D7" s="144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</row>
    <row r="8" spans="1:15" ht="15" customHeight="1" thickBot="1" x14ac:dyDescent="0.3">
      <c r="A8" s="141" t="s">
        <v>3</v>
      </c>
      <c r="B8" s="142"/>
      <c r="C8" s="143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</row>
    <row r="9" spans="1:15" ht="15" customHeight="1" thickBot="1" x14ac:dyDescent="0.3"/>
    <row r="10" spans="1:15" ht="15" customHeight="1" thickBot="1" x14ac:dyDescent="0.3">
      <c r="A10" s="132" t="s">
        <v>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</row>
    <row r="11" spans="1:15" ht="15" customHeight="1" x14ac:dyDescent="0.25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15" customHeight="1" x14ac:dyDescent="0.2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</row>
    <row r="13" spans="1:15" ht="15" customHeight="1" thickBot="1" x14ac:dyDescent="0.3">
      <c r="A13" s="135" t="s">
        <v>3</v>
      </c>
      <c r="B13" s="136"/>
      <c r="C13" s="13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9"/>
    </row>
    <row r="14" spans="1:15" ht="15" customHeight="1" thickBot="1" x14ac:dyDescent="0.3"/>
    <row r="15" spans="1:15" ht="15" customHeight="1" x14ac:dyDescent="0.25">
      <c r="A15" s="131" t="s">
        <v>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 t="s">
        <v>123</v>
      </c>
      <c r="L15" s="130"/>
      <c r="M15" s="126"/>
      <c r="N15" s="127"/>
      <c r="O15" s="128"/>
    </row>
    <row r="16" spans="1:15" ht="15" customHeight="1" thickBot="1" x14ac:dyDescent="0.3">
      <c r="A16" s="114" t="s">
        <v>197</v>
      </c>
      <c r="B16" s="112"/>
      <c r="C16" s="112"/>
      <c r="D16" s="112"/>
      <c r="E16" s="112"/>
      <c r="F16" s="112"/>
      <c r="G16" s="113"/>
      <c r="H16" s="110" t="s">
        <v>5</v>
      </c>
      <c r="I16" s="112"/>
      <c r="J16" s="113"/>
      <c r="K16" s="110" t="s">
        <v>199</v>
      </c>
      <c r="L16" s="112"/>
      <c r="M16" s="113"/>
      <c r="N16" s="110" t="s">
        <v>198</v>
      </c>
      <c r="O16" s="111"/>
    </row>
    <row r="17" spans="1:16" ht="15" customHeight="1" x14ac:dyDescent="0.25">
      <c r="A17" s="115" t="str">
        <f>IF(M15="S",D8,"")</f>
        <v/>
      </c>
      <c r="B17" s="116"/>
      <c r="C17" s="116"/>
      <c r="D17" s="116"/>
      <c r="E17" s="116"/>
      <c r="F17" s="116"/>
      <c r="G17" s="117"/>
      <c r="H17" s="118"/>
      <c r="I17" s="119"/>
      <c r="J17" s="120"/>
      <c r="K17" s="121" t="str">
        <f>IF(M15="S",RESUMEN!AB29,"")</f>
        <v/>
      </c>
      <c r="L17" s="122"/>
      <c r="M17" s="123"/>
      <c r="N17" s="124" t="str">
        <f>IF(M15="S",ROUND(K17/$K$22,2),"")</f>
        <v/>
      </c>
      <c r="O17" s="125"/>
    </row>
    <row r="18" spans="1:16" ht="15" customHeight="1" x14ac:dyDescent="0.25">
      <c r="A18" s="82"/>
      <c r="B18" s="83"/>
      <c r="C18" s="83"/>
      <c r="D18" s="83"/>
      <c r="E18" s="83"/>
      <c r="F18" s="83"/>
      <c r="G18" s="84"/>
      <c r="H18" s="92"/>
      <c r="I18" s="93"/>
      <c r="J18" s="94"/>
      <c r="K18" s="104"/>
      <c r="L18" s="105"/>
      <c r="M18" s="106"/>
      <c r="N18" s="88" t="str">
        <f>IF(AND($M$15="S",K18&gt;0),ROUND(K18/$K$22,2),"")</f>
        <v/>
      </c>
      <c r="O18" s="89"/>
    </row>
    <row r="19" spans="1:16" ht="15" customHeight="1" x14ac:dyDescent="0.25">
      <c r="A19" s="82"/>
      <c r="B19" s="83"/>
      <c r="C19" s="83"/>
      <c r="D19" s="83"/>
      <c r="E19" s="83"/>
      <c r="F19" s="83"/>
      <c r="G19" s="84"/>
      <c r="H19" s="92"/>
      <c r="I19" s="93"/>
      <c r="J19" s="94"/>
      <c r="K19" s="104"/>
      <c r="L19" s="105"/>
      <c r="M19" s="106"/>
      <c r="N19" s="88" t="str">
        <f>IF(AND($M$15="S",K19&gt;0),ROUND(K19/$K$22,2),"")</f>
        <v/>
      </c>
      <c r="O19" s="89"/>
    </row>
    <row r="20" spans="1:16" ht="15" customHeight="1" x14ac:dyDescent="0.25">
      <c r="A20" s="82"/>
      <c r="B20" s="83"/>
      <c r="C20" s="83"/>
      <c r="D20" s="83"/>
      <c r="E20" s="83"/>
      <c r="F20" s="83"/>
      <c r="G20" s="84"/>
      <c r="H20" s="92"/>
      <c r="I20" s="93"/>
      <c r="J20" s="94"/>
      <c r="K20" s="104"/>
      <c r="L20" s="105"/>
      <c r="M20" s="106"/>
      <c r="N20" s="88" t="str">
        <f>IF(AND($M$15="S",K20&gt;0),ROUND(K20/$K$22,2),"")</f>
        <v/>
      </c>
      <c r="O20" s="89"/>
    </row>
    <row r="21" spans="1:16" ht="15" customHeight="1" thickBot="1" x14ac:dyDescent="0.3">
      <c r="A21" s="85"/>
      <c r="B21" s="86"/>
      <c r="C21" s="86"/>
      <c r="D21" s="86"/>
      <c r="E21" s="86"/>
      <c r="F21" s="86"/>
      <c r="G21" s="87"/>
      <c r="H21" s="95"/>
      <c r="I21" s="96"/>
      <c r="J21" s="97"/>
      <c r="K21" s="107"/>
      <c r="L21" s="108"/>
      <c r="M21" s="109"/>
      <c r="N21" s="90" t="str">
        <f>IF(AND($M$15="S",K21&gt;0),ROUND(K21/$K$22,2),"")</f>
        <v/>
      </c>
      <c r="O21" s="91"/>
    </row>
    <row r="22" spans="1:16" ht="15" customHeight="1" thickBot="1" x14ac:dyDescent="0.3">
      <c r="H22" s="98" t="s">
        <v>29</v>
      </c>
      <c r="I22" s="99"/>
      <c r="J22" s="100"/>
      <c r="K22" s="101">
        <f>SUM(K17:M21)</f>
        <v>0</v>
      </c>
      <c r="L22" s="102"/>
      <c r="M22" s="103"/>
    </row>
    <row r="26" spans="1:16" ht="15" customHeight="1" x14ac:dyDescent="0.25">
      <c r="P26" s="81"/>
    </row>
    <row r="48" spans="15:15" ht="15" customHeight="1" x14ac:dyDescent="0.25">
      <c r="O48" s="1" t="s">
        <v>0</v>
      </c>
    </row>
    <row r="49" spans="15:15" ht="15" customHeight="1" x14ac:dyDescent="0.25">
      <c r="O49" s="3" t="s">
        <v>1</v>
      </c>
    </row>
    <row r="50" spans="15:15" ht="15" customHeight="1" x14ac:dyDescent="0.25">
      <c r="O50" s="3" t="s">
        <v>8</v>
      </c>
    </row>
  </sheetData>
  <sheetProtection algorithmName="SHA-512" hashValue="zJ58JY17mSj97+fqIDTaMXFpPDW5fJO2smnBkw+8LH0tmzycJ6o7nRWNfGE2Wk6YGNvnmrsKWiJ23BQrBduRjQ==" saltValue="QaSh7mg5FvZiQMb4HlcAXw==" spinCount="100000" sheet="1" objects="1" scenarios="1" selectLockedCells="1"/>
  <mergeCells count="38">
    <mergeCell ref="M15:O15"/>
    <mergeCell ref="K15:L15"/>
    <mergeCell ref="A15:J15"/>
    <mergeCell ref="A6:O6"/>
    <mergeCell ref="A10:O10"/>
    <mergeCell ref="A13:C13"/>
    <mergeCell ref="A7:C7"/>
    <mergeCell ref="A8:C8"/>
    <mergeCell ref="D7:O7"/>
    <mergeCell ref="D8:O8"/>
    <mergeCell ref="A11:O12"/>
    <mergeCell ref="D13:O13"/>
    <mergeCell ref="N16:O16"/>
    <mergeCell ref="K16:M16"/>
    <mergeCell ref="H16:J16"/>
    <mergeCell ref="A16:G16"/>
    <mergeCell ref="A17:G17"/>
    <mergeCell ref="H17:J17"/>
    <mergeCell ref="K17:M17"/>
    <mergeCell ref="N17:O17"/>
    <mergeCell ref="H22:J22"/>
    <mergeCell ref="K22:M22"/>
    <mergeCell ref="K18:M18"/>
    <mergeCell ref="K19:M19"/>
    <mergeCell ref="K20:M20"/>
    <mergeCell ref="K21:M21"/>
    <mergeCell ref="A18:G18"/>
    <mergeCell ref="A19:G19"/>
    <mergeCell ref="A20:G20"/>
    <mergeCell ref="A21:G21"/>
    <mergeCell ref="N20:O20"/>
    <mergeCell ref="N21:O21"/>
    <mergeCell ref="H18:J18"/>
    <mergeCell ref="H19:J19"/>
    <mergeCell ref="H20:J20"/>
    <mergeCell ref="H21:J21"/>
    <mergeCell ref="N18:O18"/>
    <mergeCell ref="N19:O19"/>
  </mergeCells>
  <conditionalFormatting sqref="N17:N18 K17:K18 A17:A21 H17:H21 K21 N21">
    <cfRule type="expression" dxfId="26" priority="5">
      <formula>$M$15="S"</formula>
    </cfRule>
  </conditionalFormatting>
  <conditionalFormatting sqref="N19 K19">
    <cfRule type="expression" dxfId="25" priority="4">
      <formula>$M$15="S"</formula>
    </cfRule>
  </conditionalFormatting>
  <conditionalFormatting sqref="N20 K20">
    <cfRule type="expression" dxfId="24" priority="3">
      <formula>$M$15="S"</formula>
    </cfRule>
  </conditionalFormatting>
  <conditionalFormatting sqref="A17:G17">
    <cfRule type="expression" dxfId="23" priority="2">
      <formula>$M$15="S"</formula>
    </cfRule>
  </conditionalFormatting>
  <conditionalFormatting sqref="K17:O17">
    <cfRule type="expression" dxfId="22" priority="1">
      <formula>$M$15="s"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K17 A17 N17:O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3"/>
  <sheetViews>
    <sheetView showGridLines="0" zoomScaleNormal="100" zoomScaleSheetLayoutView="100" workbookViewId="0">
      <selection activeCell="AX14" sqref="AX14:BP14"/>
    </sheetView>
  </sheetViews>
  <sheetFormatPr baseColWidth="10" defaultColWidth="5.7109375" defaultRowHeight="15" customHeight="1" x14ac:dyDescent="0.25"/>
  <cols>
    <col min="1" max="1" width="8.5703125" style="2" customWidth="1"/>
    <col min="2" max="3" width="6.42578125" style="2" customWidth="1"/>
    <col min="4" max="21" width="5.7109375" style="2"/>
    <col min="22" max="22" width="5.7109375" style="2" customWidth="1"/>
    <col min="23" max="23" width="5.7109375" style="2"/>
    <col min="24" max="24" width="8.5703125" style="2" customWidth="1"/>
    <col min="25" max="26" width="6.42578125" style="2" customWidth="1"/>
    <col min="27" max="46" width="5.7109375" style="2"/>
    <col min="47" max="47" width="8.5703125" style="2" customWidth="1"/>
    <col min="48" max="49" width="6.42578125" style="2" customWidth="1"/>
    <col min="50" max="69" width="5.7109375" style="2"/>
    <col min="70" max="70" width="8.5703125" style="2" bestFit="1" customWidth="1"/>
    <col min="71" max="72" width="6.42578125" style="2" customWidth="1"/>
    <col min="73" max="16384" width="5.7109375" style="2"/>
  </cols>
  <sheetData>
    <row r="1" spans="1:91" ht="15" customHeight="1" x14ac:dyDescent="0.25">
      <c r="S1" s="1"/>
      <c r="T1" s="1"/>
      <c r="U1" s="1"/>
      <c r="V1" s="1" t="str">
        <f>DATOS!O1</f>
        <v>Modalidad 1: Proyecto I+D independiente</v>
      </c>
      <c r="AQ1" s="1"/>
      <c r="AR1" s="1"/>
      <c r="AS1" s="1" t="str">
        <f>DATOS!O1</f>
        <v>Modalidad 1: Proyecto I+D independiente</v>
      </c>
      <c r="BO1" s="1"/>
      <c r="BP1" s="1" t="str">
        <f>DATOS!O1</f>
        <v>Modalidad 1: Proyecto I+D independiente</v>
      </c>
      <c r="CM1" s="1" t="str">
        <f>DATOS!O1</f>
        <v>Modalidad 1: Proyecto I+D independiente</v>
      </c>
    </row>
    <row r="2" spans="1:91" ht="15" customHeight="1" x14ac:dyDescent="0.25">
      <c r="S2" s="1"/>
      <c r="T2" s="1"/>
      <c r="U2" s="1"/>
      <c r="V2" s="1" t="str">
        <f>DATOS!O2</f>
        <v xml:space="preserve">Solicitante: </v>
      </c>
      <c r="AQ2" s="1"/>
      <c r="AR2" s="1"/>
      <c r="AS2" s="1" t="str">
        <f>DATOS!O2</f>
        <v xml:space="preserve">Solicitante: </v>
      </c>
      <c r="BO2" s="1"/>
      <c r="BP2" s="1" t="str">
        <f>DATOS!O2</f>
        <v xml:space="preserve">Solicitante: </v>
      </c>
      <c r="CM2" s="1" t="str">
        <f>DATOS!O2</f>
        <v xml:space="preserve">Solicitante: </v>
      </c>
    </row>
    <row r="3" spans="1:91" ht="15" customHeight="1" x14ac:dyDescent="0.25">
      <c r="S3" s="1"/>
      <c r="T3" s="1"/>
      <c r="U3" s="1"/>
      <c r="V3" s="1" t="str">
        <f>DATOS!O3</f>
        <v xml:space="preserve">Proyecto: </v>
      </c>
      <c r="AQ3" s="1"/>
      <c r="AR3" s="1"/>
      <c r="AS3" s="1" t="str">
        <f>DATOS!O3</f>
        <v xml:space="preserve">Proyecto: </v>
      </c>
      <c r="BO3" s="1"/>
      <c r="BP3" s="1" t="str">
        <f>DATOS!O3</f>
        <v xml:space="preserve">Proyecto: </v>
      </c>
      <c r="CM3" s="1" t="str">
        <f>DATOS!O3</f>
        <v xml:space="preserve">Proyecto: </v>
      </c>
    </row>
    <row r="4" spans="1:91" ht="15" customHeight="1" thickBot="1" x14ac:dyDescent="0.3"/>
    <row r="5" spans="1:91" ht="15" customHeight="1" thickBot="1" x14ac:dyDescent="0.3">
      <c r="A5" s="6" t="s">
        <v>20</v>
      </c>
      <c r="B5" s="133" t="s">
        <v>101</v>
      </c>
      <c r="C5" s="134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4"/>
      <c r="X5" s="6" t="s">
        <v>45</v>
      </c>
      <c r="Y5" s="133" t="s">
        <v>101</v>
      </c>
      <c r="Z5" s="134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4"/>
      <c r="AU5" s="6" t="s">
        <v>63</v>
      </c>
      <c r="AV5" s="133" t="s">
        <v>101</v>
      </c>
      <c r="AW5" s="134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4"/>
      <c r="BR5" s="6" t="s">
        <v>66</v>
      </c>
      <c r="BS5" s="133" t="s">
        <v>101</v>
      </c>
      <c r="BT5" s="134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4"/>
    </row>
    <row r="6" spans="1:91" ht="15" customHeight="1" x14ac:dyDescent="0.25">
      <c r="A6" s="165" t="s">
        <v>99</v>
      </c>
      <c r="B6" s="167" t="s">
        <v>95</v>
      </c>
      <c r="C6" s="168"/>
      <c r="D6" s="169" t="s">
        <v>100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70"/>
      <c r="X6" s="165" t="s">
        <v>99</v>
      </c>
      <c r="Y6" s="167" t="s">
        <v>95</v>
      </c>
      <c r="Z6" s="168"/>
      <c r="AA6" s="169" t="s">
        <v>100</v>
      </c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70"/>
      <c r="AU6" s="165" t="s">
        <v>99</v>
      </c>
      <c r="AV6" s="167" t="s">
        <v>95</v>
      </c>
      <c r="AW6" s="168"/>
      <c r="AX6" s="169" t="s">
        <v>100</v>
      </c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70"/>
      <c r="BR6" s="165" t="s">
        <v>99</v>
      </c>
      <c r="BS6" s="167" t="s">
        <v>95</v>
      </c>
      <c r="BT6" s="168"/>
      <c r="BU6" s="169" t="s">
        <v>100</v>
      </c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70"/>
    </row>
    <row r="7" spans="1:91" ht="15" customHeight="1" thickBot="1" x14ac:dyDescent="0.3">
      <c r="A7" s="166"/>
      <c r="B7" s="7" t="s">
        <v>93</v>
      </c>
      <c r="C7" s="8" t="s">
        <v>94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2"/>
      <c r="X7" s="166"/>
      <c r="Y7" s="7" t="s">
        <v>93</v>
      </c>
      <c r="Z7" s="8" t="s">
        <v>94</v>
      </c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2"/>
      <c r="AU7" s="166"/>
      <c r="AV7" s="7" t="s">
        <v>93</v>
      </c>
      <c r="AW7" s="8" t="s">
        <v>94</v>
      </c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2"/>
      <c r="BR7" s="166"/>
      <c r="BS7" s="7" t="s">
        <v>93</v>
      </c>
      <c r="BT7" s="8" t="s">
        <v>94</v>
      </c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2"/>
    </row>
    <row r="8" spans="1:91" ht="15" customHeight="1" x14ac:dyDescent="0.25">
      <c r="A8" s="9" t="s">
        <v>24</v>
      </c>
      <c r="B8" s="45"/>
      <c r="C8" s="4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8"/>
      <c r="X8" s="9" t="s">
        <v>46</v>
      </c>
      <c r="Y8" s="45"/>
      <c r="Z8" s="46"/>
      <c r="AA8" s="156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8"/>
      <c r="AU8" s="9" t="s">
        <v>67</v>
      </c>
      <c r="AV8" s="45"/>
      <c r="AW8" s="46"/>
      <c r="AX8" s="156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8"/>
      <c r="BR8" s="9" t="s">
        <v>82</v>
      </c>
      <c r="BS8" s="45"/>
      <c r="BT8" s="46"/>
      <c r="BU8" s="156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8"/>
    </row>
    <row r="9" spans="1:91" ht="15" customHeight="1" x14ac:dyDescent="0.25">
      <c r="A9" s="9" t="s">
        <v>25</v>
      </c>
      <c r="B9" s="45"/>
      <c r="C9" s="46"/>
      <c r="D9" s="159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/>
      <c r="X9" s="9" t="s">
        <v>47</v>
      </c>
      <c r="Y9" s="45"/>
      <c r="Z9" s="46"/>
      <c r="AA9" s="159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1"/>
      <c r="AU9" s="9" t="s">
        <v>68</v>
      </c>
      <c r="AV9" s="45"/>
      <c r="AW9" s="46"/>
      <c r="AX9" s="159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1"/>
      <c r="BR9" s="9" t="s">
        <v>83</v>
      </c>
      <c r="BS9" s="45"/>
      <c r="BT9" s="46"/>
      <c r="BU9" s="159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1"/>
    </row>
    <row r="10" spans="1:91" ht="15" customHeight="1" x14ac:dyDescent="0.25">
      <c r="A10" s="9" t="s">
        <v>26</v>
      </c>
      <c r="B10" s="45"/>
      <c r="C10" s="46"/>
      <c r="D10" s="159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1"/>
      <c r="X10" s="9" t="s">
        <v>48</v>
      </c>
      <c r="Y10" s="45"/>
      <c r="Z10" s="46"/>
      <c r="AA10" s="159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1"/>
      <c r="AU10" s="9" t="s">
        <v>69</v>
      </c>
      <c r="AV10" s="45"/>
      <c r="AW10" s="46"/>
      <c r="AX10" s="159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1"/>
      <c r="BR10" s="9" t="s">
        <v>84</v>
      </c>
      <c r="BS10" s="45"/>
      <c r="BT10" s="46"/>
      <c r="BU10" s="159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1"/>
    </row>
    <row r="11" spans="1:91" ht="15" customHeight="1" x14ac:dyDescent="0.25">
      <c r="A11" s="9" t="s">
        <v>27</v>
      </c>
      <c r="B11" s="45"/>
      <c r="C11" s="46"/>
      <c r="D11" s="159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1"/>
      <c r="X11" s="9" t="s">
        <v>49</v>
      </c>
      <c r="Y11" s="45"/>
      <c r="Z11" s="46"/>
      <c r="AA11" s="159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1"/>
      <c r="AU11" s="9" t="s">
        <v>70</v>
      </c>
      <c r="AV11" s="45"/>
      <c r="AW11" s="46"/>
      <c r="AX11" s="159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1"/>
      <c r="BR11" s="9" t="s">
        <v>85</v>
      </c>
      <c r="BS11" s="45"/>
      <c r="BT11" s="46"/>
      <c r="BU11" s="159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1"/>
    </row>
    <row r="12" spans="1:91" ht="15" customHeight="1" thickBot="1" x14ac:dyDescent="0.3">
      <c r="A12" s="10" t="s">
        <v>28</v>
      </c>
      <c r="B12" s="47"/>
      <c r="C12" s="48"/>
      <c r="D12" s="162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/>
      <c r="X12" s="10" t="s">
        <v>50</v>
      </c>
      <c r="Y12" s="47"/>
      <c r="Z12" s="48"/>
      <c r="AA12" s="162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4"/>
      <c r="AU12" s="10" t="s">
        <v>71</v>
      </c>
      <c r="AV12" s="47"/>
      <c r="AW12" s="48"/>
      <c r="AX12" s="162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4"/>
      <c r="BR12" s="10" t="s">
        <v>86</v>
      </c>
      <c r="BS12" s="47"/>
      <c r="BT12" s="48"/>
      <c r="BU12" s="162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4"/>
    </row>
    <row r="13" spans="1:91" ht="15" customHeight="1" thickBot="1" x14ac:dyDescent="0.3"/>
    <row r="14" spans="1:91" ht="15" customHeight="1" thickBot="1" x14ac:dyDescent="0.3">
      <c r="A14" s="6" t="s">
        <v>32</v>
      </c>
      <c r="B14" s="133" t="s">
        <v>101</v>
      </c>
      <c r="C14" s="134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4"/>
      <c r="X14" s="6" t="s">
        <v>51</v>
      </c>
      <c r="Y14" s="133" t="s">
        <v>101</v>
      </c>
      <c r="Z14" s="134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4"/>
      <c r="AU14" s="6" t="s">
        <v>64</v>
      </c>
      <c r="AV14" s="133" t="s">
        <v>101</v>
      </c>
      <c r="AW14" s="134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4"/>
    </row>
    <row r="15" spans="1:91" ht="15" customHeight="1" x14ac:dyDescent="0.25">
      <c r="A15" s="165" t="s">
        <v>99</v>
      </c>
      <c r="B15" s="167" t="s">
        <v>95</v>
      </c>
      <c r="C15" s="168"/>
      <c r="D15" s="169" t="s">
        <v>100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70"/>
      <c r="X15" s="165" t="s">
        <v>99</v>
      </c>
      <c r="Y15" s="167" t="s">
        <v>95</v>
      </c>
      <c r="Z15" s="168"/>
      <c r="AA15" s="169" t="s">
        <v>100</v>
      </c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70"/>
      <c r="AU15" s="165" t="s">
        <v>99</v>
      </c>
      <c r="AV15" s="167" t="s">
        <v>95</v>
      </c>
      <c r="AW15" s="168"/>
      <c r="AX15" s="169" t="s">
        <v>100</v>
      </c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70"/>
    </row>
    <row r="16" spans="1:91" ht="15" customHeight="1" thickBot="1" x14ac:dyDescent="0.3">
      <c r="A16" s="166"/>
      <c r="B16" s="7" t="s">
        <v>93</v>
      </c>
      <c r="C16" s="8" t="s">
        <v>94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2"/>
      <c r="X16" s="166"/>
      <c r="Y16" s="7" t="s">
        <v>93</v>
      </c>
      <c r="Z16" s="8" t="s">
        <v>94</v>
      </c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2"/>
      <c r="AU16" s="166"/>
      <c r="AV16" s="7" t="s">
        <v>93</v>
      </c>
      <c r="AW16" s="8" t="s">
        <v>94</v>
      </c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2"/>
    </row>
    <row r="17" spans="1:91" ht="15" customHeight="1" x14ac:dyDescent="0.25">
      <c r="A17" s="9" t="s">
        <v>33</v>
      </c>
      <c r="B17" s="45"/>
      <c r="C17" s="46"/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8"/>
      <c r="X17" s="9" t="s">
        <v>58</v>
      </c>
      <c r="Y17" s="45"/>
      <c r="Z17" s="46"/>
      <c r="AA17" s="156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8"/>
      <c r="AU17" s="9" t="s">
        <v>77</v>
      </c>
      <c r="AV17" s="45"/>
      <c r="AW17" s="46"/>
      <c r="AX17" s="156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8"/>
    </row>
    <row r="18" spans="1:91" ht="15" customHeight="1" x14ac:dyDescent="0.25">
      <c r="A18" s="9" t="s">
        <v>34</v>
      </c>
      <c r="B18" s="45"/>
      <c r="C18" s="46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1"/>
      <c r="X18" s="9" t="s">
        <v>59</v>
      </c>
      <c r="Y18" s="45"/>
      <c r="Z18" s="46"/>
      <c r="AA18" s="159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1"/>
      <c r="AU18" s="9" t="s">
        <v>78</v>
      </c>
      <c r="AV18" s="45"/>
      <c r="AW18" s="46"/>
      <c r="AX18" s="159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1"/>
    </row>
    <row r="19" spans="1:91" ht="15" customHeight="1" x14ac:dyDescent="0.25">
      <c r="A19" s="9" t="s">
        <v>35</v>
      </c>
      <c r="B19" s="45"/>
      <c r="C19" s="46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1"/>
      <c r="X19" s="9" t="s">
        <v>60</v>
      </c>
      <c r="Y19" s="45"/>
      <c r="Z19" s="46"/>
      <c r="AA19" s="159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1"/>
      <c r="AU19" s="9" t="s">
        <v>79</v>
      </c>
      <c r="AV19" s="45"/>
      <c r="AW19" s="46"/>
      <c r="AX19" s="159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1"/>
    </row>
    <row r="20" spans="1:91" ht="15" customHeight="1" x14ac:dyDescent="0.25">
      <c r="A20" s="9" t="s">
        <v>36</v>
      </c>
      <c r="B20" s="45"/>
      <c r="C20" s="46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1"/>
      <c r="X20" s="9" t="s">
        <v>61</v>
      </c>
      <c r="Y20" s="45"/>
      <c r="Z20" s="46"/>
      <c r="AA20" s="159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1"/>
      <c r="AU20" s="9" t="s">
        <v>80</v>
      </c>
      <c r="AV20" s="45"/>
      <c r="AW20" s="46"/>
      <c r="AX20" s="159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1"/>
    </row>
    <row r="21" spans="1:91" ht="15" customHeight="1" thickBot="1" x14ac:dyDescent="0.3">
      <c r="A21" s="10" t="s">
        <v>37</v>
      </c>
      <c r="B21" s="47"/>
      <c r="C21" s="48"/>
      <c r="D21" s="162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4"/>
      <c r="X21" s="10" t="s">
        <v>62</v>
      </c>
      <c r="Y21" s="47"/>
      <c r="Z21" s="48"/>
      <c r="AA21" s="162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4"/>
      <c r="AU21" s="10" t="s">
        <v>81</v>
      </c>
      <c r="AV21" s="47"/>
      <c r="AW21" s="48"/>
      <c r="AX21" s="162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4"/>
    </row>
    <row r="22" spans="1:91" ht="15" customHeight="1" thickBot="1" x14ac:dyDescent="0.3"/>
    <row r="23" spans="1:91" ht="15" customHeight="1" thickBot="1" x14ac:dyDescent="0.3">
      <c r="A23" s="6" t="s">
        <v>39</v>
      </c>
      <c r="B23" s="133" t="s">
        <v>101</v>
      </c>
      <c r="C23" s="134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  <c r="X23" s="6" t="s">
        <v>52</v>
      </c>
      <c r="Y23" s="133" t="s">
        <v>101</v>
      </c>
      <c r="Z23" s="134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4"/>
      <c r="AU23" s="6" t="s">
        <v>65</v>
      </c>
      <c r="AV23" s="133" t="s">
        <v>101</v>
      </c>
      <c r="AW23" s="134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4"/>
    </row>
    <row r="24" spans="1:91" ht="15" customHeight="1" x14ac:dyDescent="0.25">
      <c r="A24" s="165" t="s">
        <v>99</v>
      </c>
      <c r="B24" s="167" t="s">
        <v>95</v>
      </c>
      <c r="C24" s="168"/>
      <c r="D24" s="169" t="s">
        <v>100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70"/>
      <c r="X24" s="165" t="s">
        <v>99</v>
      </c>
      <c r="Y24" s="167" t="s">
        <v>95</v>
      </c>
      <c r="Z24" s="168"/>
      <c r="AA24" s="169" t="s">
        <v>100</v>
      </c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70"/>
      <c r="AU24" s="165" t="s">
        <v>99</v>
      </c>
      <c r="AV24" s="167" t="s">
        <v>95</v>
      </c>
      <c r="AW24" s="168"/>
      <c r="AX24" s="169" t="s">
        <v>100</v>
      </c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70"/>
    </row>
    <row r="25" spans="1:91" ht="15" customHeight="1" thickBot="1" x14ac:dyDescent="0.3">
      <c r="A25" s="166"/>
      <c r="B25" s="7" t="s">
        <v>93</v>
      </c>
      <c r="C25" s="8" t="s">
        <v>94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2"/>
      <c r="X25" s="166"/>
      <c r="Y25" s="7" t="s">
        <v>93</v>
      </c>
      <c r="Z25" s="8" t="s">
        <v>94</v>
      </c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2"/>
      <c r="AU25" s="166"/>
      <c r="AV25" s="7" t="s">
        <v>93</v>
      </c>
      <c r="AW25" s="8" t="s">
        <v>94</v>
      </c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2"/>
    </row>
    <row r="26" spans="1:91" ht="15" customHeight="1" x14ac:dyDescent="0.25">
      <c r="A26" s="9" t="s">
        <v>40</v>
      </c>
      <c r="B26" s="45"/>
      <c r="C26" s="46"/>
      <c r="D26" s="156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8"/>
      <c r="X26" s="9" t="s">
        <v>53</v>
      </c>
      <c r="Y26" s="45"/>
      <c r="Z26" s="46"/>
      <c r="AA26" s="156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8"/>
      <c r="AU26" s="9" t="s">
        <v>72</v>
      </c>
      <c r="AV26" s="45"/>
      <c r="AW26" s="46"/>
      <c r="AX26" s="156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8"/>
    </row>
    <row r="27" spans="1:91" ht="15" customHeight="1" x14ac:dyDescent="0.25">
      <c r="A27" s="9" t="s">
        <v>41</v>
      </c>
      <c r="B27" s="45"/>
      <c r="C27" s="46"/>
      <c r="D27" s="159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1"/>
      <c r="X27" s="9" t="s">
        <v>54</v>
      </c>
      <c r="Y27" s="45"/>
      <c r="Z27" s="46"/>
      <c r="AA27" s="159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1"/>
      <c r="AU27" s="9" t="s">
        <v>73</v>
      </c>
      <c r="AV27" s="45"/>
      <c r="AW27" s="46"/>
      <c r="AX27" s="159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1"/>
    </row>
    <row r="28" spans="1:91" ht="15" customHeight="1" x14ac:dyDescent="0.25">
      <c r="A28" s="9" t="s">
        <v>42</v>
      </c>
      <c r="B28" s="45"/>
      <c r="C28" s="46"/>
      <c r="D28" s="159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1"/>
      <c r="X28" s="9" t="s">
        <v>55</v>
      </c>
      <c r="Y28" s="45"/>
      <c r="Z28" s="46"/>
      <c r="AA28" s="159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1"/>
      <c r="AU28" s="9" t="s">
        <v>74</v>
      </c>
      <c r="AV28" s="45"/>
      <c r="AW28" s="46"/>
      <c r="AX28" s="159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1"/>
    </row>
    <row r="29" spans="1:91" ht="15" customHeight="1" x14ac:dyDescent="0.25">
      <c r="A29" s="9" t="s">
        <v>43</v>
      </c>
      <c r="B29" s="45"/>
      <c r="C29" s="46"/>
      <c r="D29" s="159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1"/>
      <c r="X29" s="9" t="s">
        <v>56</v>
      </c>
      <c r="Y29" s="45"/>
      <c r="Z29" s="46"/>
      <c r="AA29" s="159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1"/>
      <c r="AU29" s="9" t="s">
        <v>75</v>
      </c>
      <c r="AV29" s="45"/>
      <c r="AW29" s="46"/>
      <c r="AX29" s="159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1"/>
    </row>
    <row r="30" spans="1:91" ht="15" customHeight="1" thickBot="1" x14ac:dyDescent="0.3">
      <c r="A30" s="10" t="s">
        <v>44</v>
      </c>
      <c r="B30" s="47"/>
      <c r="C30" s="48"/>
      <c r="D30" s="162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4"/>
      <c r="X30" s="10" t="s">
        <v>57</v>
      </c>
      <c r="Y30" s="47"/>
      <c r="Z30" s="48"/>
      <c r="AA30" s="162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4"/>
      <c r="AU30" s="10" t="s">
        <v>76</v>
      </c>
      <c r="AV30" s="47"/>
      <c r="AW30" s="48"/>
      <c r="AX30" s="162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4"/>
    </row>
    <row r="31" spans="1:91" ht="15" customHeight="1" x14ac:dyDescent="0.25">
      <c r="S31" s="1"/>
      <c r="T31" s="1"/>
      <c r="U31" s="1"/>
      <c r="V31" s="1" t="s">
        <v>0</v>
      </c>
      <c r="AQ31" s="1"/>
      <c r="AR31" s="1"/>
      <c r="AS31" s="1" t="s">
        <v>0</v>
      </c>
      <c r="BO31" s="1"/>
      <c r="BP31" s="1" t="s">
        <v>0</v>
      </c>
      <c r="CM31" s="1" t="s">
        <v>0</v>
      </c>
    </row>
    <row r="32" spans="1:91" ht="15" customHeight="1" x14ac:dyDescent="0.25">
      <c r="S32" s="3"/>
      <c r="T32" s="3"/>
      <c r="U32" s="3"/>
      <c r="V32" s="3" t="s">
        <v>1</v>
      </c>
      <c r="AQ32" s="3"/>
      <c r="AR32" s="3"/>
      <c r="AS32" s="3" t="s">
        <v>1</v>
      </c>
      <c r="BO32" s="3"/>
      <c r="BP32" s="3" t="s">
        <v>1</v>
      </c>
      <c r="CM32" s="3" t="s">
        <v>1</v>
      </c>
    </row>
    <row r="33" spans="19:91" ht="15" customHeight="1" x14ac:dyDescent="0.25">
      <c r="S33" s="3"/>
      <c r="T33" s="3"/>
      <c r="U33" s="3"/>
      <c r="V33" s="3" t="s">
        <v>9</v>
      </c>
      <c r="AQ33" s="3"/>
      <c r="AR33" s="3"/>
      <c r="AS33" s="3" t="s">
        <v>15</v>
      </c>
      <c r="BO33" s="3"/>
      <c r="BP33" s="3" t="s">
        <v>19</v>
      </c>
      <c r="CM33" s="3" t="s">
        <v>92</v>
      </c>
    </row>
  </sheetData>
  <sheetProtection algorithmName="SHA-512" hashValue="poEviI1IEbzeBAHE/vyhKnSdjxYjuV7EA6ubw85Dwd9nQkQaWLubtIgaM7PH2kCN9q/a8+zNRMGu4OLcJ5TDLA==" saltValue="b6eFNZg+bChIKP8X0Bz8eA==" spinCount="100000" sheet="1" objects="1" scenarios="1" selectLockedCells="1"/>
  <mergeCells count="100">
    <mergeCell ref="A6:A7"/>
    <mergeCell ref="B6:C6"/>
    <mergeCell ref="B14:C14"/>
    <mergeCell ref="A15:A16"/>
    <mergeCell ref="B15:C15"/>
    <mergeCell ref="BR6:BR7"/>
    <mergeCell ref="BU5:CM5"/>
    <mergeCell ref="BS5:BT5"/>
    <mergeCell ref="BU6:CM7"/>
    <mergeCell ref="AV5:AW5"/>
    <mergeCell ref="BS6:BT6"/>
    <mergeCell ref="AU6:AU7"/>
    <mergeCell ref="AV6:AW6"/>
    <mergeCell ref="AX5:BP5"/>
    <mergeCell ref="AX6:BP7"/>
    <mergeCell ref="AX14:BP14"/>
    <mergeCell ref="AX9:BP9"/>
    <mergeCell ref="AX10:BP10"/>
    <mergeCell ref="AX8:BP8"/>
    <mergeCell ref="AX11:BP11"/>
    <mergeCell ref="AX12:BP12"/>
    <mergeCell ref="B5:C5"/>
    <mergeCell ref="B23:C23"/>
    <mergeCell ref="B24:C24"/>
    <mergeCell ref="D5:V5"/>
    <mergeCell ref="D6:V7"/>
    <mergeCell ref="D14:V14"/>
    <mergeCell ref="D15:V16"/>
    <mergeCell ref="D23:V23"/>
    <mergeCell ref="D24:V25"/>
    <mergeCell ref="D17:V17"/>
    <mergeCell ref="D18:V18"/>
    <mergeCell ref="D19:V19"/>
    <mergeCell ref="D30:V30"/>
    <mergeCell ref="D20:V20"/>
    <mergeCell ref="D21:V21"/>
    <mergeCell ref="D29:V29"/>
    <mergeCell ref="D26:V26"/>
    <mergeCell ref="D27:V27"/>
    <mergeCell ref="D28:V28"/>
    <mergeCell ref="A24:A25"/>
    <mergeCell ref="AA10:AS10"/>
    <mergeCell ref="AA11:AS11"/>
    <mergeCell ref="Y14:Z14"/>
    <mergeCell ref="X15:X16"/>
    <mergeCell ref="Y15:Z15"/>
    <mergeCell ref="AA14:AS14"/>
    <mergeCell ref="AA15:AS16"/>
    <mergeCell ref="D10:V10"/>
    <mergeCell ref="D11:V11"/>
    <mergeCell ref="D12:V12"/>
    <mergeCell ref="AA19:AS19"/>
    <mergeCell ref="AA20:AS20"/>
    <mergeCell ref="AA21:AS21"/>
    <mergeCell ref="AA17:AS17"/>
    <mergeCell ref="AA18:AS18"/>
    <mergeCell ref="Y5:Z5"/>
    <mergeCell ref="X6:X7"/>
    <mergeCell ref="Y6:Z6"/>
    <mergeCell ref="AA5:AS5"/>
    <mergeCell ref="AA6:AS7"/>
    <mergeCell ref="AA9:AS9"/>
    <mergeCell ref="AA12:AS12"/>
    <mergeCell ref="AA28:AS28"/>
    <mergeCell ref="D8:V8"/>
    <mergeCell ref="D9:V9"/>
    <mergeCell ref="Y24:Z24"/>
    <mergeCell ref="AA23:AS23"/>
    <mergeCell ref="AA8:AS8"/>
    <mergeCell ref="Y23:Z23"/>
    <mergeCell ref="X24:X25"/>
    <mergeCell ref="AX15:BP16"/>
    <mergeCell ref="AV14:AW14"/>
    <mergeCell ref="AU15:AU16"/>
    <mergeCell ref="AV15:AW15"/>
    <mergeCell ref="AV23:AW23"/>
    <mergeCell ref="AX17:BP17"/>
    <mergeCell ref="AX18:BP18"/>
    <mergeCell ref="AX19:BP19"/>
    <mergeCell ref="AX20:BP20"/>
    <mergeCell ref="AX21:BP21"/>
    <mergeCell ref="AX23:BP23"/>
    <mergeCell ref="AU24:AU25"/>
    <mergeCell ref="AV24:AW24"/>
    <mergeCell ref="AA29:AS29"/>
    <mergeCell ref="AA30:AS30"/>
    <mergeCell ref="AX26:BP26"/>
    <mergeCell ref="AX27:BP27"/>
    <mergeCell ref="AX28:BP28"/>
    <mergeCell ref="AX30:BP30"/>
    <mergeCell ref="AX29:BP29"/>
    <mergeCell ref="AX24:BP25"/>
    <mergeCell ref="AA26:AS26"/>
    <mergeCell ref="AA27:AS27"/>
    <mergeCell ref="AA24:AS25"/>
    <mergeCell ref="BU8:CM8"/>
    <mergeCell ref="BU9:CM9"/>
    <mergeCell ref="BU10:CM10"/>
    <mergeCell ref="BU11:CM11"/>
    <mergeCell ref="BU12:CM12"/>
  </mergeCells>
  <conditionalFormatting sqref="B26:V30">
    <cfRule type="expression" dxfId="21" priority="11">
      <formula>$D$23&lt;&gt;0</formula>
    </cfRule>
  </conditionalFormatting>
  <conditionalFormatting sqref="B17:C21">
    <cfRule type="expression" dxfId="20" priority="10">
      <formula>$D$14&lt;&gt;0</formula>
    </cfRule>
  </conditionalFormatting>
  <conditionalFormatting sqref="B8:V12">
    <cfRule type="expression" dxfId="19" priority="9">
      <formula>$D$5&lt;&gt;0</formula>
    </cfRule>
  </conditionalFormatting>
  <conditionalFormatting sqref="Y8:AS12">
    <cfRule type="expression" dxfId="18" priority="8">
      <formula>$AA$5&lt;&gt;0</formula>
    </cfRule>
  </conditionalFormatting>
  <conditionalFormatting sqref="Y17:AS21">
    <cfRule type="expression" dxfId="17" priority="7">
      <formula>$AA$14&lt;&gt;0</formula>
    </cfRule>
  </conditionalFormatting>
  <conditionalFormatting sqref="Y26:AS30">
    <cfRule type="expression" dxfId="16" priority="6">
      <formula>$AA$23&lt;&gt;0</formula>
    </cfRule>
  </conditionalFormatting>
  <conditionalFormatting sqref="AV8:BP12">
    <cfRule type="expression" dxfId="15" priority="5">
      <formula>$AX$5&lt;&gt;0</formula>
    </cfRule>
  </conditionalFormatting>
  <conditionalFormatting sqref="AV17:BP21">
    <cfRule type="expression" dxfId="14" priority="4">
      <formula>$AX$14&lt;&gt;0</formula>
    </cfRule>
  </conditionalFormatting>
  <conditionalFormatting sqref="AV26:BP30">
    <cfRule type="expression" dxfId="13" priority="3">
      <formula>$AX$23&lt;&gt;0</formula>
    </cfRule>
  </conditionalFormatting>
  <conditionalFormatting sqref="BS8:CM12">
    <cfRule type="expression" dxfId="12" priority="2">
      <formula>$BU$5&lt;&gt;0</formula>
    </cfRule>
  </conditionalFormatting>
  <conditionalFormatting sqref="D17:V21">
    <cfRule type="expression" dxfId="11" priority="1">
      <formula>$D$14&lt;&gt;0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colBreaks count="3" manualBreakCount="3">
    <brk id="23" max="1048575" man="1"/>
    <brk id="46" max="1048575" man="1"/>
    <brk id="6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6"/>
  <sheetViews>
    <sheetView showGridLines="0" zoomScaleNormal="100" zoomScaleSheetLayoutView="100" workbookViewId="0">
      <selection activeCell="S8" sqref="S8"/>
    </sheetView>
  </sheetViews>
  <sheetFormatPr baseColWidth="10" defaultColWidth="5.7109375" defaultRowHeight="15" customHeight="1" x14ac:dyDescent="0.25"/>
  <cols>
    <col min="1" max="1" width="5.7109375" style="2" customWidth="1"/>
    <col min="2" max="17" width="5.7109375" style="2"/>
    <col min="18" max="19" width="17.140625" style="2" customWidth="1"/>
    <col min="20" max="37" width="5.7109375" style="2"/>
    <col min="38" max="39" width="17.140625" style="2" customWidth="1"/>
    <col min="40" max="16384" width="5.7109375" style="2"/>
  </cols>
  <sheetData>
    <row r="1" spans="1:39" ht="15" customHeight="1" x14ac:dyDescent="0.25">
      <c r="S1" s="1" t="str">
        <f>DATOS!O1</f>
        <v>Modalidad 1: Proyecto I+D independiente</v>
      </c>
      <c r="AM1" s="1" t="str">
        <f>DATOS!O1</f>
        <v>Modalidad 1: Proyecto I+D independiente</v>
      </c>
    </row>
    <row r="2" spans="1:39" ht="15" customHeight="1" x14ac:dyDescent="0.25">
      <c r="S2" s="1" t="str">
        <f>DATOS!O2</f>
        <v xml:space="preserve">Solicitante: </v>
      </c>
      <c r="AM2" s="1" t="str">
        <f>DATOS!O2</f>
        <v xml:space="preserve">Solicitante: </v>
      </c>
    </row>
    <row r="3" spans="1:39" ht="15" customHeight="1" x14ac:dyDescent="0.25">
      <c r="S3" s="1" t="str">
        <f>DATOS!O3</f>
        <v xml:space="preserve">Proyecto: </v>
      </c>
      <c r="AM3" s="1" t="str">
        <f>DATOS!O3</f>
        <v xml:space="preserve">Proyecto: </v>
      </c>
    </row>
    <row r="4" spans="1:39" ht="15" customHeight="1" thickBot="1" x14ac:dyDescent="0.3"/>
    <row r="5" spans="1:39" ht="15" customHeight="1" thickBot="1" x14ac:dyDescent="0.3">
      <c r="A5" s="132" t="s">
        <v>146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4"/>
      <c r="U5" s="132" t="s">
        <v>164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4"/>
    </row>
    <row r="6" spans="1:39" ht="15" customHeight="1" thickBot="1" x14ac:dyDescent="0.3"/>
    <row r="7" spans="1:39" ht="15" customHeight="1" thickBot="1" x14ac:dyDescent="0.3">
      <c r="B7" s="98" t="s">
        <v>22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4" t="s">
        <v>16</v>
      </c>
      <c r="S7" s="14" t="s">
        <v>17</v>
      </c>
      <c r="V7" s="98" t="s">
        <v>22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62" t="s">
        <v>16</v>
      </c>
      <c r="AM7" s="14" t="s">
        <v>17</v>
      </c>
    </row>
    <row r="8" spans="1:39" ht="15" customHeight="1" x14ac:dyDescent="0.25">
      <c r="A8" s="15" t="s">
        <v>147</v>
      </c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66"/>
      <c r="S8" s="49"/>
      <c r="U8" s="15" t="s">
        <v>165</v>
      </c>
      <c r="V8" s="177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66"/>
      <c r="AM8" s="49"/>
    </row>
    <row r="9" spans="1:39" ht="15" customHeight="1" x14ac:dyDescent="0.25">
      <c r="A9" s="16" t="s">
        <v>148</v>
      </c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67"/>
      <c r="S9" s="50"/>
      <c r="U9" s="16" t="s">
        <v>166</v>
      </c>
      <c r="V9" s="179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67"/>
      <c r="AM9" s="50"/>
    </row>
    <row r="10" spans="1:39" ht="15" customHeight="1" x14ac:dyDescent="0.25">
      <c r="A10" s="16" t="s">
        <v>149</v>
      </c>
      <c r="B10" s="17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67"/>
      <c r="S10" s="50"/>
      <c r="U10" s="16" t="s">
        <v>167</v>
      </c>
      <c r="V10" s="179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67"/>
      <c r="AM10" s="50"/>
    </row>
    <row r="11" spans="1:39" ht="15" customHeight="1" x14ac:dyDescent="0.25">
      <c r="A11" s="16" t="s">
        <v>150</v>
      </c>
      <c r="B11" s="179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67"/>
      <c r="S11" s="50"/>
      <c r="U11" s="16" t="s">
        <v>168</v>
      </c>
      <c r="V11" s="179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67"/>
      <c r="AM11" s="50"/>
    </row>
    <row r="12" spans="1:39" ht="15" customHeight="1" thickBot="1" x14ac:dyDescent="0.3">
      <c r="A12" s="17" t="s">
        <v>151</v>
      </c>
      <c r="B12" s="175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65"/>
      <c r="S12" s="51"/>
      <c r="U12" s="17" t="s">
        <v>169</v>
      </c>
      <c r="V12" s="175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65"/>
      <c r="AM12" s="51"/>
    </row>
    <row r="13" spans="1:39" ht="15" customHeight="1" x14ac:dyDescent="0.25">
      <c r="R13" s="64" t="s">
        <v>29</v>
      </c>
      <c r="S13" s="63">
        <f>SUM(S8:S12)</f>
        <v>0</v>
      </c>
      <c r="AL13" s="64" t="s">
        <v>29</v>
      </c>
      <c r="AM13" s="63">
        <f>SUM(AM8:AM12)</f>
        <v>0</v>
      </c>
    </row>
    <row r="14" spans="1:39" ht="15" customHeight="1" thickBot="1" x14ac:dyDescent="0.3"/>
    <row r="15" spans="1:39" ht="15" customHeight="1" thickBot="1" x14ac:dyDescent="0.3">
      <c r="A15" s="132" t="s">
        <v>152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  <c r="U15" s="132" t="s">
        <v>170</v>
      </c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4"/>
    </row>
    <row r="16" spans="1:39" ht="15" customHeight="1" thickBot="1" x14ac:dyDescent="0.3"/>
    <row r="17" spans="1:39" ht="15" customHeight="1" thickBot="1" x14ac:dyDescent="0.3">
      <c r="B17" s="98" t="s">
        <v>22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44" t="s">
        <v>16</v>
      </c>
      <c r="S17" s="14" t="s">
        <v>17</v>
      </c>
      <c r="V17" s="98" t="s">
        <v>22</v>
      </c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62" t="s">
        <v>16</v>
      </c>
      <c r="AM17" s="14" t="s">
        <v>17</v>
      </c>
    </row>
    <row r="18" spans="1:39" ht="15" customHeight="1" x14ac:dyDescent="0.25">
      <c r="A18" s="15" t="s">
        <v>153</v>
      </c>
      <c r="B18" s="17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66"/>
      <c r="S18" s="49"/>
      <c r="U18" s="15" t="s">
        <v>171</v>
      </c>
      <c r="V18" s="177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66"/>
      <c r="AM18" s="49"/>
    </row>
    <row r="19" spans="1:39" ht="15" customHeight="1" x14ac:dyDescent="0.25">
      <c r="A19" s="16" t="s">
        <v>154</v>
      </c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67"/>
      <c r="S19" s="50"/>
      <c r="U19" s="16" t="s">
        <v>172</v>
      </c>
      <c r="V19" s="179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67"/>
      <c r="AM19" s="50"/>
    </row>
    <row r="20" spans="1:39" ht="15" customHeight="1" x14ac:dyDescent="0.25">
      <c r="A20" s="16" t="s">
        <v>155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67"/>
      <c r="S20" s="50"/>
      <c r="U20" s="16" t="s">
        <v>173</v>
      </c>
      <c r="V20" s="179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67"/>
      <c r="AM20" s="50"/>
    </row>
    <row r="21" spans="1:39" ht="15" customHeight="1" x14ac:dyDescent="0.25">
      <c r="A21" s="16" t="s">
        <v>156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67"/>
      <c r="S21" s="50"/>
      <c r="U21" s="16" t="s">
        <v>174</v>
      </c>
      <c r="V21" s="179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67"/>
      <c r="AM21" s="50"/>
    </row>
    <row r="22" spans="1:39" ht="15" customHeight="1" thickBot="1" x14ac:dyDescent="0.3">
      <c r="A22" s="17" t="s">
        <v>157</v>
      </c>
      <c r="B22" s="175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65"/>
      <c r="S22" s="51"/>
      <c r="U22" s="17" t="s">
        <v>175</v>
      </c>
      <c r="V22" s="175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65"/>
      <c r="AM22" s="51"/>
    </row>
    <row r="23" spans="1:39" ht="15" customHeight="1" x14ac:dyDescent="0.25">
      <c r="R23" s="64" t="s">
        <v>29</v>
      </c>
      <c r="S23" s="63">
        <f>SUM(S18:S22)</f>
        <v>0</v>
      </c>
      <c r="AL23" s="64" t="s">
        <v>29</v>
      </c>
      <c r="AM23" s="63">
        <f>SUM(AM18:AM22)</f>
        <v>0</v>
      </c>
    </row>
    <row r="24" spans="1:39" ht="15" customHeight="1" thickBot="1" x14ac:dyDescent="0.3"/>
    <row r="25" spans="1:39" ht="15" customHeight="1" thickBot="1" x14ac:dyDescent="0.3">
      <c r="A25" s="132" t="s">
        <v>158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</row>
    <row r="26" spans="1:39" ht="15" customHeight="1" thickBot="1" x14ac:dyDescent="0.3"/>
    <row r="27" spans="1:39" ht="15" customHeight="1" thickBot="1" x14ac:dyDescent="0.3">
      <c r="B27" s="98" t="s">
        <v>22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62" t="s">
        <v>16</v>
      </c>
      <c r="S27" s="14" t="s">
        <v>17</v>
      </c>
    </row>
    <row r="28" spans="1:39" ht="15" customHeight="1" x14ac:dyDescent="0.25">
      <c r="A28" s="15" t="s">
        <v>159</v>
      </c>
      <c r="B28" s="177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66"/>
      <c r="S28" s="49"/>
    </row>
    <row r="29" spans="1:39" ht="15" customHeight="1" x14ac:dyDescent="0.25">
      <c r="A29" s="16" t="s">
        <v>160</v>
      </c>
      <c r="B29" s="179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67"/>
      <c r="S29" s="50"/>
    </row>
    <row r="30" spans="1:39" ht="15" customHeight="1" x14ac:dyDescent="0.25">
      <c r="A30" s="16" t="s">
        <v>161</v>
      </c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67"/>
      <c r="S30" s="50"/>
    </row>
    <row r="31" spans="1:39" ht="15" customHeight="1" x14ac:dyDescent="0.25">
      <c r="A31" s="16" t="s">
        <v>162</v>
      </c>
      <c r="B31" s="17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67"/>
      <c r="S31" s="50"/>
    </row>
    <row r="32" spans="1:39" ht="15" customHeight="1" thickBot="1" x14ac:dyDescent="0.3">
      <c r="A32" s="17" t="s">
        <v>163</v>
      </c>
      <c r="B32" s="175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65"/>
      <c r="S32" s="51"/>
    </row>
    <row r="33" spans="18:39" ht="15" customHeight="1" x14ac:dyDescent="0.25">
      <c r="R33" s="64" t="s">
        <v>29</v>
      </c>
      <c r="S33" s="63">
        <f>SUM(S28:S32)</f>
        <v>0</v>
      </c>
    </row>
    <row r="34" spans="18:39" ht="15" customHeight="1" x14ac:dyDescent="0.25">
      <c r="S34" s="1" t="s">
        <v>0</v>
      </c>
      <c r="AM34" s="1" t="s">
        <v>0</v>
      </c>
    </row>
    <row r="35" spans="18:39" ht="15" customHeight="1" x14ac:dyDescent="0.25">
      <c r="S35" s="3" t="s">
        <v>1</v>
      </c>
      <c r="AM35" s="3" t="s">
        <v>1</v>
      </c>
    </row>
    <row r="36" spans="18:39" ht="15" customHeight="1" x14ac:dyDescent="0.25">
      <c r="S36" s="3" t="s">
        <v>96</v>
      </c>
      <c r="AM36" s="3" t="s">
        <v>97</v>
      </c>
    </row>
  </sheetData>
  <sheetProtection algorithmName="SHA-512" hashValue="5t2hML1IUzEOBkh0qknnm0qCgZujzfunfsm3VufIs9V6uPQmjKOl6dXjJAWaUM35ApDXh3dpFKc9j72ht4d8CA==" saltValue="fpBrGH7/bz6bClFgC52MZg==" spinCount="100000" sheet="1" objects="1" scenarios="1" selectLockedCells="1"/>
  <mergeCells count="35">
    <mergeCell ref="A5:S5"/>
    <mergeCell ref="A15:S15"/>
    <mergeCell ref="B18:Q18"/>
    <mergeCell ref="B9:Q9"/>
    <mergeCell ref="B7:Q7"/>
    <mergeCell ref="B8:Q8"/>
    <mergeCell ref="B10:Q10"/>
    <mergeCell ref="B11:Q11"/>
    <mergeCell ref="B17:Q17"/>
    <mergeCell ref="B12:Q12"/>
    <mergeCell ref="U5:AM5"/>
    <mergeCell ref="V7:AK7"/>
    <mergeCell ref="V8:AK8"/>
    <mergeCell ref="V9:AK9"/>
    <mergeCell ref="V10:AK10"/>
    <mergeCell ref="V11:AK11"/>
    <mergeCell ref="V12:AK12"/>
    <mergeCell ref="U15:AM15"/>
    <mergeCell ref="V17:AK17"/>
    <mergeCell ref="V18:AK18"/>
    <mergeCell ref="V19:AK19"/>
    <mergeCell ref="V20:AK20"/>
    <mergeCell ref="V21:AK21"/>
    <mergeCell ref="V22:AK22"/>
    <mergeCell ref="A25:S25"/>
    <mergeCell ref="B22:Q22"/>
    <mergeCell ref="B21:Q21"/>
    <mergeCell ref="B19:Q19"/>
    <mergeCell ref="B20:Q20"/>
    <mergeCell ref="B32:Q32"/>
    <mergeCell ref="B27:Q27"/>
    <mergeCell ref="B28:Q28"/>
    <mergeCell ref="B29:Q29"/>
    <mergeCell ref="B30:Q30"/>
    <mergeCell ref="B31:Q31"/>
  </mergeCell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1"/>
  <sheetViews>
    <sheetView showGridLines="0" zoomScaleNormal="100" zoomScaleSheetLayoutView="100" workbookViewId="0">
      <selection activeCell="B9" sqref="B9:D9"/>
    </sheetView>
  </sheetViews>
  <sheetFormatPr baseColWidth="10" defaultColWidth="5.7109375" defaultRowHeight="15" customHeight="1" x14ac:dyDescent="0.25"/>
  <cols>
    <col min="1" max="1" width="8.140625" style="2" bestFit="1" customWidth="1"/>
    <col min="2" max="23" width="5.7109375" style="2"/>
    <col min="24" max="24" width="7.5703125" style="2" customWidth="1"/>
    <col min="25" max="16384" width="5.7109375" style="2"/>
  </cols>
  <sheetData>
    <row r="1" spans="1:24" ht="15" customHeight="1" x14ac:dyDescent="0.25">
      <c r="X1" s="1" t="str">
        <f>DATOS!O1</f>
        <v>Modalidad 1: Proyecto I+D independiente</v>
      </c>
    </row>
    <row r="2" spans="1:24" ht="15" customHeight="1" x14ac:dyDescent="0.25">
      <c r="X2" s="1" t="str">
        <f>DATOS!O2</f>
        <v xml:space="preserve">Solicitante: </v>
      </c>
    </row>
    <row r="3" spans="1:24" ht="15" customHeight="1" x14ac:dyDescent="0.25">
      <c r="X3" s="1" t="str">
        <f>DATOS!O3</f>
        <v xml:space="preserve">Proyecto: </v>
      </c>
    </row>
    <row r="5" spans="1:24" ht="15" customHeight="1" thickBot="1" x14ac:dyDescent="0.3"/>
    <row r="6" spans="1:24" ht="15" customHeight="1" thickBot="1" x14ac:dyDescent="0.3">
      <c r="A6" s="132" t="s">
        <v>18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4"/>
    </row>
    <row r="7" spans="1:24" ht="15" customHeight="1" thickBot="1" x14ac:dyDescent="0.3"/>
    <row r="8" spans="1:24" s="4" customFormat="1" ht="41.25" customHeight="1" thickBot="1" x14ac:dyDescent="0.3">
      <c r="B8" s="207" t="s">
        <v>200</v>
      </c>
      <c r="C8" s="99"/>
      <c r="D8" s="208"/>
      <c r="E8" s="209" t="s">
        <v>201</v>
      </c>
      <c r="F8" s="99"/>
      <c r="G8" s="208"/>
      <c r="H8" s="192" t="s">
        <v>12</v>
      </c>
      <c r="I8" s="192"/>
      <c r="J8" s="192" t="s">
        <v>10</v>
      </c>
      <c r="K8" s="192"/>
      <c r="L8" s="192" t="s">
        <v>11</v>
      </c>
      <c r="M8" s="192"/>
      <c r="N8" s="192"/>
      <c r="O8" s="192" t="s">
        <v>13</v>
      </c>
      <c r="P8" s="192"/>
      <c r="Q8" s="192"/>
      <c r="R8" s="192"/>
      <c r="S8" s="192"/>
      <c r="T8" s="192"/>
      <c r="U8" s="194" t="s">
        <v>30</v>
      </c>
      <c r="V8" s="195"/>
      <c r="W8" s="197" t="s">
        <v>14</v>
      </c>
      <c r="X8" s="198"/>
    </row>
    <row r="9" spans="1:24" ht="15" customHeight="1" x14ac:dyDescent="0.25">
      <c r="A9" s="11" t="s">
        <v>134</v>
      </c>
      <c r="B9" s="210"/>
      <c r="C9" s="211"/>
      <c r="D9" s="177"/>
      <c r="E9" s="212"/>
      <c r="F9" s="211"/>
      <c r="G9" s="177"/>
      <c r="H9" s="178"/>
      <c r="I9" s="178"/>
      <c r="J9" s="188" t="str">
        <f>UPPER(CONCATENATE(LEFT(B9,2),LEFT(E9,2),LEFT(H9,1)))</f>
        <v/>
      </c>
      <c r="K9" s="188"/>
      <c r="L9" s="187"/>
      <c r="M9" s="187"/>
      <c r="N9" s="187"/>
      <c r="O9" s="178"/>
      <c r="P9" s="178"/>
      <c r="Q9" s="178"/>
      <c r="R9" s="178"/>
      <c r="S9" s="178"/>
      <c r="T9" s="178"/>
      <c r="U9" s="196"/>
      <c r="V9" s="196"/>
      <c r="W9" s="199"/>
      <c r="X9" s="200"/>
    </row>
    <row r="10" spans="1:24" ht="15" customHeight="1" x14ac:dyDescent="0.25">
      <c r="A10" s="12" t="s">
        <v>135</v>
      </c>
      <c r="B10" s="189"/>
      <c r="C10" s="190"/>
      <c r="D10" s="179"/>
      <c r="E10" s="191"/>
      <c r="F10" s="190"/>
      <c r="G10" s="179"/>
      <c r="H10" s="180"/>
      <c r="I10" s="180"/>
      <c r="J10" s="185" t="str">
        <f t="shared" ref="J10:J18" si="0">UPPER(CONCATENATE(LEFT(B10,2),LEFT(E10,2),LEFT(H10,1)))</f>
        <v/>
      </c>
      <c r="K10" s="185"/>
      <c r="L10" s="181"/>
      <c r="M10" s="182"/>
      <c r="N10" s="183"/>
      <c r="O10" s="180"/>
      <c r="P10" s="180"/>
      <c r="Q10" s="180"/>
      <c r="R10" s="180"/>
      <c r="S10" s="180"/>
      <c r="T10" s="180"/>
      <c r="U10" s="193"/>
      <c r="V10" s="193"/>
      <c r="W10" s="201"/>
      <c r="X10" s="202"/>
    </row>
    <row r="11" spans="1:24" ht="15" customHeight="1" x14ac:dyDescent="0.25">
      <c r="A11" s="12" t="s">
        <v>136</v>
      </c>
      <c r="B11" s="189"/>
      <c r="C11" s="190"/>
      <c r="D11" s="179"/>
      <c r="E11" s="191"/>
      <c r="F11" s="190"/>
      <c r="G11" s="179"/>
      <c r="H11" s="180"/>
      <c r="I11" s="180"/>
      <c r="J11" s="185" t="str">
        <f t="shared" si="0"/>
        <v/>
      </c>
      <c r="K11" s="185"/>
      <c r="L11" s="181"/>
      <c r="M11" s="182"/>
      <c r="N11" s="183"/>
      <c r="O11" s="180"/>
      <c r="P11" s="180"/>
      <c r="Q11" s="180"/>
      <c r="R11" s="180"/>
      <c r="S11" s="180"/>
      <c r="T11" s="180"/>
      <c r="U11" s="193"/>
      <c r="V11" s="193"/>
      <c r="W11" s="201"/>
      <c r="X11" s="202"/>
    </row>
    <row r="12" spans="1:24" ht="15" customHeight="1" x14ac:dyDescent="0.25">
      <c r="A12" s="12" t="s">
        <v>137</v>
      </c>
      <c r="B12" s="189"/>
      <c r="C12" s="190"/>
      <c r="D12" s="179"/>
      <c r="E12" s="191"/>
      <c r="F12" s="190"/>
      <c r="G12" s="179"/>
      <c r="H12" s="180"/>
      <c r="I12" s="180"/>
      <c r="J12" s="185" t="str">
        <f t="shared" si="0"/>
        <v/>
      </c>
      <c r="K12" s="185"/>
      <c r="L12" s="181"/>
      <c r="M12" s="182"/>
      <c r="N12" s="183"/>
      <c r="O12" s="180"/>
      <c r="P12" s="180"/>
      <c r="Q12" s="180"/>
      <c r="R12" s="180"/>
      <c r="S12" s="180"/>
      <c r="T12" s="180"/>
      <c r="U12" s="193"/>
      <c r="V12" s="193"/>
      <c r="W12" s="201"/>
      <c r="X12" s="202"/>
    </row>
    <row r="13" spans="1:24" ht="15" customHeight="1" x14ac:dyDescent="0.25">
      <c r="A13" s="12" t="s">
        <v>138</v>
      </c>
      <c r="B13" s="189"/>
      <c r="C13" s="190"/>
      <c r="D13" s="179"/>
      <c r="E13" s="191"/>
      <c r="F13" s="190"/>
      <c r="G13" s="179"/>
      <c r="H13" s="180"/>
      <c r="I13" s="180"/>
      <c r="J13" s="185" t="str">
        <f t="shared" si="0"/>
        <v/>
      </c>
      <c r="K13" s="185"/>
      <c r="L13" s="181"/>
      <c r="M13" s="182"/>
      <c r="N13" s="183"/>
      <c r="O13" s="180"/>
      <c r="P13" s="180"/>
      <c r="Q13" s="180"/>
      <c r="R13" s="180"/>
      <c r="S13" s="180"/>
      <c r="T13" s="180"/>
      <c r="U13" s="193"/>
      <c r="V13" s="193"/>
      <c r="W13" s="201"/>
      <c r="X13" s="202"/>
    </row>
    <row r="14" spans="1:24" ht="15" customHeight="1" x14ac:dyDescent="0.25">
      <c r="A14" s="12" t="s">
        <v>139</v>
      </c>
      <c r="B14" s="189"/>
      <c r="C14" s="190"/>
      <c r="D14" s="179"/>
      <c r="E14" s="191"/>
      <c r="F14" s="190"/>
      <c r="G14" s="179"/>
      <c r="H14" s="180"/>
      <c r="I14" s="180"/>
      <c r="J14" s="185" t="str">
        <f t="shared" si="0"/>
        <v/>
      </c>
      <c r="K14" s="185"/>
      <c r="L14" s="181"/>
      <c r="M14" s="182"/>
      <c r="N14" s="183"/>
      <c r="O14" s="180"/>
      <c r="P14" s="180"/>
      <c r="Q14" s="180"/>
      <c r="R14" s="180"/>
      <c r="S14" s="180"/>
      <c r="T14" s="180"/>
      <c r="U14" s="193"/>
      <c r="V14" s="193"/>
      <c r="W14" s="201"/>
      <c r="X14" s="202"/>
    </row>
    <row r="15" spans="1:24" ht="15" customHeight="1" x14ac:dyDescent="0.25">
      <c r="A15" s="12" t="s">
        <v>140</v>
      </c>
      <c r="B15" s="189"/>
      <c r="C15" s="190"/>
      <c r="D15" s="179"/>
      <c r="E15" s="191"/>
      <c r="F15" s="190"/>
      <c r="G15" s="179"/>
      <c r="H15" s="180"/>
      <c r="I15" s="180"/>
      <c r="J15" s="185" t="str">
        <f t="shared" si="0"/>
        <v/>
      </c>
      <c r="K15" s="185"/>
      <c r="L15" s="181"/>
      <c r="M15" s="182"/>
      <c r="N15" s="183"/>
      <c r="O15" s="180"/>
      <c r="P15" s="180"/>
      <c r="Q15" s="180"/>
      <c r="R15" s="180"/>
      <c r="S15" s="180"/>
      <c r="T15" s="180"/>
      <c r="U15" s="193"/>
      <c r="V15" s="193"/>
      <c r="W15" s="201"/>
      <c r="X15" s="202"/>
    </row>
    <row r="16" spans="1:24" ht="15" customHeight="1" x14ac:dyDescent="0.25">
      <c r="A16" s="12" t="s">
        <v>141</v>
      </c>
      <c r="B16" s="189"/>
      <c r="C16" s="190"/>
      <c r="D16" s="179"/>
      <c r="E16" s="191"/>
      <c r="F16" s="190"/>
      <c r="G16" s="179"/>
      <c r="H16" s="180"/>
      <c r="I16" s="180"/>
      <c r="J16" s="185" t="str">
        <f t="shared" si="0"/>
        <v/>
      </c>
      <c r="K16" s="185"/>
      <c r="L16" s="181"/>
      <c r="M16" s="182"/>
      <c r="N16" s="183"/>
      <c r="O16" s="180"/>
      <c r="P16" s="180"/>
      <c r="Q16" s="180"/>
      <c r="R16" s="180"/>
      <c r="S16" s="180"/>
      <c r="T16" s="180"/>
      <c r="U16" s="193"/>
      <c r="V16" s="193"/>
      <c r="W16" s="201"/>
      <c r="X16" s="202"/>
    </row>
    <row r="17" spans="1:24" ht="15" customHeight="1" x14ac:dyDescent="0.25">
      <c r="A17" s="12" t="s">
        <v>142</v>
      </c>
      <c r="B17" s="189"/>
      <c r="C17" s="190"/>
      <c r="D17" s="179"/>
      <c r="E17" s="191"/>
      <c r="F17" s="190"/>
      <c r="G17" s="179"/>
      <c r="H17" s="180"/>
      <c r="I17" s="180"/>
      <c r="J17" s="185" t="str">
        <f t="shared" si="0"/>
        <v/>
      </c>
      <c r="K17" s="185"/>
      <c r="L17" s="181"/>
      <c r="M17" s="182"/>
      <c r="N17" s="183"/>
      <c r="O17" s="180"/>
      <c r="P17" s="180"/>
      <c r="Q17" s="180"/>
      <c r="R17" s="180"/>
      <c r="S17" s="180"/>
      <c r="T17" s="180"/>
      <c r="U17" s="193"/>
      <c r="V17" s="193"/>
      <c r="W17" s="201"/>
      <c r="X17" s="202"/>
    </row>
    <row r="18" spans="1:24" ht="15" customHeight="1" thickBot="1" x14ac:dyDescent="0.3">
      <c r="A18" s="13" t="s">
        <v>143</v>
      </c>
      <c r="B18" s="213"/>
      <c r="C18" s="206"/>
      <c r="D18" s="175"/>
      <c r="E18" s="205"/>
      <c r="F18" s="206"/>
      <c r="G18" s="175"/>
      <c r="H18" s="176"/>
      <c r="I18" s="176"/>
      <c r="J18" s="186" t="str">
        <f t="shared" si="0"/>
        <v/>
      </c>
      <c r="K18" s="186"/>
      <c r="L18" s="184"/>
      <c r="M18" s="184"/>
      <c r="N18" s="184"/>
      <c r="O18" s="176"/>
      <c r="P18" s="176"/>
      <c r="Q18" s="176"/>
      <c r="R18" s="176"/>
      <c r="S18" s="176"/>
      <c r="T18" s="176"/>
      <c r="U18" s="184"/>
      <c r="V18" s="184"/>
      <c r="W18" s="203"/>
      <c r="X18" s="204"/>
    </row>
    <row r="29" spans="1:24" ht="15" customHeight="1" x14ac:dyDescent="0.25">
      <c r="X29" s="1" t="s">
        <v>0</v>
      </c>
    </row>
    <row r="30" spans="1:24" ht="15" customHeight="1" x14ac:dyDescent="0.25">
      <c r="X30" s="3" t="s">
        <v>1</v>
      </c>
    </row>
    <row r="31" spans="1:24" ht="15" customHeight="1" x14ac:dyDescent="0.25">
      <c r="X31" s="3" t="s">
        <v>98</v>
      </c>
    </row>
  </sheetData>
  <sheetProtection algorithmName="SHA-512" hashValue="9YqvUFVk4hviQqNkm3i4Hm50gIxxNsLfJJq3QNEzaWyo1R39dpeIltqFyzBJfS0MiI5cJ+dBw8ugJM++KHn3nw==" saltValue="QFIUZe3tnTzwbdXIkH96Wg==" spinCount="100000" sheet="1" objects="1" scenarios="1" selectLockedCells="1"/>
  <mergeCells count="89">
    <mergeCell ref="E17:G17"/>
    <mergeCell ref="E18:G18"/>
    <mergeCell ref="B8:D8"/>
    <mergeCell ref="E8:G8"/>
    <mergeCell ref="B9:D9"/>
    <mergeCell ref="B10:D10"/>
    <mergeCell ref="B11:D11"/>
    <mergeCell ref="E9:G9"/>
    <mergeCell ref="E10:G10"/>
    <mergeCell ref="E11:G11"/>
    <mergeCell ref="B17:D17"/>
    <mergeCell ref="B18:D18"/>
    <mergeCell ref="U18:V18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U13:V13"/>
    <mergeCell ref="U14:V14"/>
    <mergeCell ref="U15:V15"/>
    <mergeCell ref="U16:V16"/>
    <mergeCell ref="U17:V17"/>
    <mergeCell ref="U8:V8"/>
    <mergeCell ref="U9:V9"/>
    <mergeCell ref="U10:V10"/>
    <mergeCell ref="U11:V11"/>
    <mergeCell ref="U12:V12"/>
    <mergeCell ref="O16:T16"/>
    <mergeCell ref="O17:T17"/>
    <mergeCell ref="O18:T18"/>
    <mergeCell ref="H8:I8"/>
    <mergeCell ref="J8:K8"/>
    <mergeCell ref="L8:N8"/>
    <mergeCell ref="O8:T8"/>
    <mergeCell ref="O11:T11"/>
    <mergeCell ref="O12:T12"/>
    <mergeCell ref="O13:T13"/>
    <mergeCell ref="O14:T14"/>
    <mergeCell ref="O15:T15"/>
    <mergeCell ref="J11:K11"/>
    <mergeCell ref="H12:I12"/>
    <mergeCell ref="H13:I13"/>
    <mergeCell ref="H14:I14"/>
    <mergeCell ref="H15:I15"/>
    <mergeCell ref="H16:I16"/>
    <mergeCell ref="B12:D12"/>
    <mergeCell ref="B13:D13"/>
    <mergeCell ref="B14:D14"/>
    <mergeCell ref="B15:D15"/>
    <mergeCell ref="B16:D16"/>
    <mergeCell ref="E12:G12"/>
    <mergeCell ref="E13:G13"/>
    <mergeCell ref="E14:G14"/>
    <mergeCell ref="E15:G15"/>
    <mergeCell ref="E16:G16"/>
    <mergeCell ref="O9:T9"/>
    <mergeCell ref="O10:T10"/>
    <mergeCell ref="A6:X6"/>
    <mergeCell ref="L12:N12"/>
    <mergeCell ref="L13:N13"/>
    <mergeCell ref="H9:I9"/>
    <mergeCell ref="H10:I10"/>
    <mergeCell ref="H11:I11"/>
    <mergeCell ref="L9:N9"/>
    <mergeCell ref="L10:N10"/>
    <mergeCell ref="L11:N11"/>
    <mergeCell ref="J9:K9"/>
    <mergeCell ref="J10:K10"/>
    <mergeCell ref="L14:N14"/>
    <mergeCell ref="L15:N15"/>
    <mergeCell ref="L16:N16"/>
    <mergeCell ref="J12:K12"/>
    <mergeCell ref="J13:K13"/>
    <mergeCell ref="J14:K14"/>
    <mergeCell ref="J15:K15"/>
    <mergeCell ref="J16:K16"/>
    <mergeCell ref="L17:N17"/>
    <mergeCell ref="L18:N18"/>
    <mergeCell ref="J17:K17"/>
    <mergeCell ref="J18:K18"/>
    <mergeCell ref="H17:I17"/>
    <mergeCell ref="H18:I18"/>
  </mergeCells>
  <phoneticPr fontId="21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94" orientation="landscape" r:id="rId1"/>
  <ignoredErrors>
    <ignoredError sqref="J9:K1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52"/>
  <sheetViews>
    <sheetView showGridLines="0" showZeros="0" zoomScaleNormal="100" zoomScaleSheetLayoutView="100" workbookViewId="0">
      <selection activeCell="AT16" sqref="AT16:AU16"/>
    </sheetView>
  </sheetViews>
  <sheetFormatPr baseColWidth="10" defaultColWidth="5.7109375" defaultRowHeight="15" customHeight="1" x14ac:dyDescent="0.25"/>
  <cols>
    <col min="1" max="8" width="5.7109375" style="52"/>
    <col min="9" max="9" width="10.7109375" style="52" customWidth="1"/>
    <col min="10" max="11" width="6.7109375" style="52" customWidth="1"/>
    <col min="12" max="12" width="17.140625" style="52" customWidth="1"/>
    <col min="13" max="21" width="5.7109375" style="52"/>
    <col min="22" max="22" width="10.7109375" style="52" customWidth="1"/>
    <col min="23" max="24" width="6.7109375" style="52" customWidth="1"/>
    <col min="25" max="25" width="17.140625" style="52" customWidth="1"/>
    <col min="26" max="34" width="5.7109375" style="52"/>
    <col min="35" max="35" width="10.7109375" style="52" customWidth="1"/>
    <col min="36" max="37" width="6.7109375" style="52" customWidth="1"/>
    <col min="38" max="38" width="17.140625" style="52" customWidth="1"/>
    <col min="39" max="47" width="5.7109375" style="52"/>
    <col min="48" max="48" width="10.7109375" style="52" customWidth="1"/>
    <col min="49" max="50" width="6.7109375" style="52" customWidth="1"/>
    <col min="51" max="51" width="17.140625" style="52" customWidth="1"/>
    <col min="52" max="16384" width="5.7109375" style="52"/>
  </cols>
  <sheetData>
    <row r="1" spans="1:51" ht="15" customHeight="1" x14ac:dyDescent="0.25">
      <c r="L1" s="53" t="str">
        <f>DATOS!O1</f>
        <v>Modalidad 1: Proyecto I+D independiente</v>
      </c>
      <c r="Y1" s="53" t="str">
        <f>DATOS!O1</f>
        <v>Modalidad 1: Proyecto I+D independiente</v>
      </c>
      <c r="AL1" s="53" t="str">
        <f>DATOS!O1</f>
        <v>Modalidad 1: Proyecto I+D independiente</v>
      </c>
      <c r="AY1" s="53" t="str">
        <f>DATOS!O1</f>
        <v>Modalidad 1: Proyecto I+D independiente</v>
      </c>
    </row>
    <row r="2" spans="1:51" ht="15" customHeight="1" x14ac:dyDescent="0.25">
      <c r="L2" s="53" t="str">
        <f>DATOS!O2</f>
        <v xml:space="preserve">Solicitante: </v>
      </c>
      <c r="Y2" s="53" t="str">
        <f>DATOS!O2</f>
        <v xml:space="preserve">Solicitante: </v>
      </c>
      <c r="AL2" s="53" t="str">
        <f>DATOS!O2</f>
        <v xml:space="preserve">Solicitante: </v>
      </c>
      <c r="AY2" s="53" t="str">
        <f>DATOS!O2</f>
        <v xml:space="preserve">Solicitante: </v>
      </c>
    </row>
    <row r="3" spans="1:51" ht="15" customHeight="1" x14ac:dyDescent="0.25">
      <c r="L3" s="53" t="str">
        <f>DATOS!O3</f>
        <v xml:space="preserve">Proyecto: </v>
      </c>
      <c r="Y3" s="53" t="str">
        <f>DATOS!O3</f>
        <v xml:space="preserve">Proyecto: </v>
      </c>
      <c r="AL3" s="53" t="str">
        <f>DATOS!O3</f>
        <v xml:space="preserve">Proyecto: </v>
      </c>
      <c r="AY3" s="53" t="str">
        <f>DATOS!O3</f>
        <v xml:space="preserve">Proyecto: </v>
      </c>
    </row>
    <row r="4" spans="1:51" ht="15" customHeight="1" thickBot="1" x14ac:dyDescent="0.3"/>
    <row r="5" spans="1:51" ht="15" customHeight="1" x14ac:dyDescent="0.25">
      <c r="A5" s="214" t="s">
        <v>21</v>
      </c>
      <c r="B5" s="215"/>
      <c r="C5" s="216" t="str">
        <f>T('ESTRUCTURA PROYECTO'!D5:V5)</f>
        <v/>
      </c>
      <c r="D5" s="216"/>
      <c r="E5" s="216"/>
      <c r="F5" s="216"/>
      <c r="G5" s="216"/>
      <c r="H5" s="216"/>
      <c r="I5" s="216"/>
      <c r="J5" s="216"/>
      <c r="K5" s="216"/>
      <c r="L5" s="217"/>
      <c r="N5" s="244" t="s">
        <v>21</v>
      </c>
      <c r="O5" s="245"/>
      <c r="P5" s="246" t="str">
        <f>T('ESTRUCTURA PROYECTO'!AA5:AS5)</f>
        <v/>
      </c>
      <c r="Q5" s="216"/>
      <c r="R5" s="216"/>
      <c r="S5" s="216"/>
      <c r="T5" s="216"/>
      <c r="U5" s="216"/>
      <c r="V5" s="216"/>
      <c r="W5" s="216"/>
      <c r="X5" s="216"/>
      <c r="Y5" s="217"/>
      <c r="AA5" s="214" t="s">
        <v>21</v>
      </c>
      <c r="AB5" s="215"/>
      <c r="AC5" s="216" t="str">
        <f>T('ESTRUCTURA PROYECTO'!AX5:BP5)</f>
        <v/>
      </c>
      <c r="AD5" s="216"/>
      <c r="AE5" s="216"/>
      <c r="AF5" s="216"/>
      <c r="AG5" s="216"/>
      <c r="AH5" s="216"/>
      <c r="AI5" s="216"/>
      <c r="AJ5" s="216"/>
      <c r="AK5" s="216"/>
      <c r="AL5" s="217"/>
      <c r="AN5" s="214" t="s">
        <v>21</v>
      </c>
      <c r="AO5" s="215"/>
      <c r="AP5" s="216" t="str">
        <f>T('ESTRUCTURA PROYECTO'!BU5:CM5)</f>
        <v/>
      </c>
      <c r="AQ5" s="216"/>
      <c r="AR5" s="216"/>
      <c r="AS5" s="216"/>
      <c r="AT5" s="216"/>
      <c r="AU5" s="216"/>
      <c r="AV5" s="216"/>
      <c r="AW5" s="216"/>
      <c r="AX5" s="216"/>
      <c r="AY5" s="217"/>
    </row>
    <row r="6" spans="1:51" ht="15" customHeight="1" thickBot="1" x14ac:dyDescent="0.3">
      <c r="A6" s="220" t="s">
        <v>20</v>
      </c>
      <c r="B6" s="221"/>
      <c r="C6" s="218"/>
      <c r="D6" s="218"/>
      <c r="E6" s="218"/>
      <c r="F6" s="218"/>
      <c r="G6" s="218"/>
      <c r="H6" s="218"/>
      <c r="I6" s="218"/>
      <c r="J6" s="218"/>
      <c r="K6" s="218"/>
      <c r="L6" s="219"/>
      <c r="N6" s="248" t="s">
        <v>45</v>
      </c>
      <c r="O6" s="249"/>
      <c r="P6" s="247"/>
      <c r="Q6" s="218"/>
      <c r="R6" s="218"/>
      <c r="S6" s="218"/>
      <c r="T6" s="218"/>
      <c r="U6" s="218"/>
      <c r="V6" s="218"/>
      <c r="W6" s="218"/>
      <c r="X6" s="218"/>
      <c r="Y6" s="219"/>
      <c r="AA6" s="220" t="s">
        <v>63</v>
      </c>
      <c r="AB6" s="221"/>
      <c r="AC6" s="218"/>
      <c r="AD6" s="218"/>
      <c r="AE6" s="218"/>
      <c r="AF6" s="218"/>
      <c r="AG6" s="218"/>
      <c r="AH6" s="218"/>
      <c r="AI6" s="218"/>
      <c r="AJ6" s="218"/>
      <c r="AK6" s="218"/>
      <c r="AL6" s="219"/>
      <c r="AN6" s="220" t="s">
        <v>66</v>
      </c>
      <c r="AO6" s="221"/>
      <c r="AP6" s="218"/>
      <c r="AQ6" s="218"/>
      <c r="AR6" s="218"/>
      <c r="AS6" s="218"/>
      <c r="AT6" s="218"/>
      <c r="AU6" s="218"/>
      <c r="AV6" s="218"/>
      <c r="AW6" s="218"/>
      <c r="AX6" s="218"/>
      <c r="AY6" s="219"/>
    </row>
    <row r="7" spans="1:51" ht="15" customHeight="1" thickBot="1" x14ac:dyDescent="0.3"/>
    <row r="8" spans="1:51" ht="15" customHeight="1" thickBot="1" x14ac:dyDescent="0.3">
      <c r="C8" s="69"/>
      <c r="D8" s="69"/>
      <c r="E8" s="258" t="s">
        <v>10</v>
      </c>
      <c r="F8" s="259"/>
      <c r="G8" s="224" t="s">
        <v>38</v>
      </c>
      <c r="H8" s="241"/>
      <c r="I8" s="70" t="s">
        <v>31</v>
      </c>
      <c r="J8" s="224" t="s">
        <v>17</v>
      </c>
      <c r="K8" s="225"/>
      <c r="L8" s="71"/>
      <c r="P8" s="69"/>
      <c r="Q8" s="69"/>
      <c r="R8" s="258" t="s">
        <v>10</v>
      </c>
      <c r="S8" s="259"/>
      <c r="T8" s="224" t="s">
        <v>38</v>
      </c>
      <c r="U8" s="241"/>
      <c r="V8" s="70" t="s">
        <v>31</v>
      </c>
      <c r="W8" s="224" t="s">
        <v>17</v>
      </c>
      <c r="X8" s="225"/>
      <c r="Y8" s="71"/>
      <c r="AC8" s="69"/>
      <c r="AD8" s="69"/>
      <c r="AE8" s="258" t="s">
        <v>10</v>
      </c>
      <c r="AF8" s="259"/>
      <c r="AG8" s="224" t="s">
        <v>38</v>
      </c>
      <c r="AH8" s="241"/>
      <c r="AI8" s="70" t="s">
        <v>31</v>
      </c>
      <c r="AJ8" s="224" t="s">
        <v>17</v>
      </c>
      <c r="AK8" s="225"/>
      <c r="AL8" s="71"/>
      <c r="AP8" s="69"/>
      <c r="AQ8" s="69"/>
      <c r="AR8" s="258" t="s">
        <v>10</v>
      </c>
      <c r="AS8" s="259"/>
      <c r="AT8" s="224" t="s">
        <v>38</v>
      </c>
      <c r="AU8" s="241"/>
      <c r="AV8" s="70" t="s">
        <v>31</v>
      </c>
      <c r="AW8" s="224" t="s">
        <v>17</v>
      </c>
      <c r="AX8" s="225"/>
      <c r="AY8" s="71"/>
    </row>
    <row r="9" spans="1:51" ht="15" customHeight="1" x14ac:dyDescent="0.25">
      <c r="A9" s="255" t="str">
        <f>CONCATENATE(RRHH!H9," ",RRHH!B9)</f>
        <v xml:space="preserve"> </v>
      </c>
      <c r="B9" s="256"/>
      <c r="C9" s="256"/>
      <c r="D9" s="257"/>
      <c r="E9" s="260" t="str">
        <f>RRHH!$J$9</f>
        <v/>
      </c>
      <c r="F9" s="261"/>
      <c r="G9" s="242"/>
      <c r="H9" s="243"/>
      <c r="I9" s="293">
        <f>MIN(50,ROUND(RRHH!$W$9,2))</f>
        <v>0</v>
      </c>
      <c r="J9" s="226">
        <f>ROUND(G9*I9,2)</f>
        <v>0</v>
      </c>
      <c r="K9" s="227"/>
      <c r="L9" s="72"/>
      <c r="N9" s="255" t="str">
        <f>CONCATENATE(RRHH!H9," ",RRHH!B9)</f>
        <v xml:space="preserve"> </v>
      </c>
      <c r="O9" s="256"/>
      <c r="P9" s="256"/>
      <c r="Q9" s="257"/>
      <c r="R9" s="262" t="str">
        <f>RRHH!$J$9</f>
        <v/>
      </c>
      <c r="S9" s="261"/>
      <c r="T9" s="242"/>
      <c r="U9" s="243"/>
      <c r="V9" s="293">
        <f>MIN(50,ROUND(RRHH!$W$9,2))</f>
        <v>0</v>
      </c>
      <c r="W9" s="226">
        <f>ROUND(T9*V9,2)</f>
        <v>0</v>
      </c>
      <c r="X9" s="227"/>
      <c r="Y9" s="72"/>
      <c r="AA9" s="255" t="str">
        <f>CONCATENATE(RRHH!H9," ",RRHH!B9)</f>
        <v xml:space="preserve"> </v>
      </c>
      <c r="AB9" s="256"/>
      <c r="AC9" s="256"/>
      <c r="AD9" s="257"/>
      <c r="AE9" s="262" t="str">
        <f>RRHH!$J$9</f>
        <v/>
      </c>
      <c r="AF9" s="261"/>
      <c r="AG9" s="242"/>
      <c r="AH9" s="243"/>
      <c r="AI9" s="293">
        <f>MIN(50,ROUND(RRHH!$W$9,2))</f>
        <v>0</v>
      </c>
      <c r="AJ9" s="226">
        <f>ROUND(AG9*AI9,2)</f>
        <v>0</v>
      </c>
      <c r="AK9" s="227"/>
      <c r="AL9" s="72"/>
      <c r="AN9" s="255" t="str">
        <f>CONCATENATE(RRHH!H9," ",RRHH!B9)</f>
        <v xml:space="preserve"> </v>
      </c>
      <c r="AO9" s="256"/>
      <c r="AP9" s="256"/>
      <c r="AQ9" s="257"/>
      <c r="AR9" s="262" t="str">
        <f>RRHH!$J$9</f>
        <v/>
      </c>
      <c r="AS9" s="261"/>
      <c r="AT9" s="242"/>
      <c r="AU9" s="243"/>
      <c r="AV9" s="293">
        <f>MIN(50,ROUND(RRHH!$W$9,2))</f>
        <v>0</v>
      </c>
      <c r="AW9" s="226">
        <f>ROUND(AT9*AV9,2)</f>
        <v>0</v>
      </c>
      <c r="AX9" s="227"/>
      <c r="AY9" s="72"/>
    </row>
    <row r="10" spans="1:51" ht="15" customHeight="1" x14ac:dyDescent="0.25">
      <c r="A10" s="252" t="str">
        <f>CONCATENATE(RRHH!H10," ",RRHH!B10)</f>
        <v xml:space="preserve"> </v>
      </c>
      <c r="B10" s="253"/>
      <c r="C10" s="253"/>
      <c r="D10" s="254"/>
      <c r="E10" s="251" t="str">
        <f>RRHH!$J$10</f>
        <v/>
      </c>
      <c r="F10" s="235"/>
      <c r="G10" s="232"/>
      <c r="H10" s="233"/>
      <c r="I10" s="294">
        <f>MIN(50,ROUND(RRHH!$W$10,2))</f>
        <v>0</v>
      </c>
      <c r="J10" s="228">
        <f t="shared" ref="J10:J18" si="0">ROUND(G10*I10,2)</f>
        <v>0</v>
      </c>
      <c r="K10" s="229"/>
      <c r="L10" s="72"/>
      <c r="N10" s="252" t="str">
        <f>CONCATENATE(RRHH!H10," ",RRHH!B10)</f>
        <v xml:space="preserve"> </v>
      </c>
      <c r="O10" s="253"/>
      <c r="P10" s="253"/>
      <c r="Q10" s="254"/>
      <c r="R10" s="234" t="str">
        <f>RRHH!$J$10</f>
        <v/>
      </c>
      <c r="S10" s="235"/>
      <c r="T10" s="232"/>
      <c r="U10" s="233"/>
      <c r="V10" s="294">
        <f>MIN(50,ROUND(RRHH!$W$10,2))</f>
        <v>0</v>
      </c>
      <c r="W10" s="228">
        <f t="shared" ref="W10:W18" si="1">ROUND(T10*V10,2)</f>
        <v>0</v>
      </c>
      <c r="X10" s="229"/>
      <c r="Y10" s="72"/>
      <c r="AA10" s="252" t="str">
        <f>CONCATENATE(RRHH!H10," ",RRHH!B10)</f>
        <v xml:space="preserve"> </v>
      </c>
      <c r="AB10" s="253"/>
      <c r="AC10" s="253"/>
      <c r="AD10" s="254"/>
      <c r="AE10" s="234" t="str">
        <f>RRHH!$J$10</f>
        <v/>
      </c>
      <c r="AF10" s="235"/>
      <c r="AG10" s="232"/>
      <c r="AH10" s="233"/>
      <c r="AI10" s="294">
        <f>MIN(50,ROUND(RRHH!$W$10,2))</f>
        <v>0</v>
      </c>
      <c r="AJ10" s="228">
        <f t="shared" ref="AJ10:AJ18" si="2">ROUND(AG10*AI10,2)</f>
        <v>0</v>
      </c>
      <c r="AK10" s="229"/>
      <c r="AL10" s="72"/>
      <c r="AN10" s="252" t="str">
        <f>CONCATENATE(RRHH!H10," ",RRHH!B10)</f>
        <v xml:space="preserve"> </v>
      </c>
      <c r="AO10" s="253"/>
      <c r="AP10" s="253"/>
      <c r="AQ10" s="254"/>
      <c r="AR10" s="234" t="str">
        <f>RRHH!$J$10</f>
        <v/>
      </c>
      <c r="AS10" s="235"/>
      <c r="AT10" s="232"/>
      <c r="AU10" s="233"/>
      <c r="AV10" s="294">
        <f>MIN(50,ROUND(RRHH!$W$10,2))</f>
        <v>0</v>
      </c>
      <c r="AW10" s="228">
        <f t="shared" ref="AW10:AW18" si="3">ROUND(AT10*AV10,2)</f>
        <v>0</v>
      </c>
      <c r="AX10" s="229"/>
      <c r="AY10" s="72"/>
    </row>
    <row r="11" spans="1:51" ht="15" customHeight="1" x14ac:dyDescent="0.25">
      <c r="A11" s="252" t="str">
        <f>CONCATENATE(RRHH!H11," ",RRHH!B11)</f>
        <v xml:space="preserve"> </v>
      </c>
      <c r="B11" s="253"/>
      <c r="C11" s="253"/>
      <c r="D11" s="254"/>
      <c r="E11" s="251" t="str">
        <f>RRHH!$J$11</f>
        <v/>
      </c>
      <c r="F11" s="235"/>
      <c r="G11" s="232"/>
      <c r="H11" s="233"/>
      <c r="I11" s="294">
        <f>MIN(50,ROUND(RRHH!$W$11,2))</f>
        <v>0</v>
      </c>
      <c r="J11" s="228">
        <f t="shared" si="0"/>
        <v>0</v>
      </c>
      <c r="K11" s="229"/>
      <c r="L11" s="72"/>
      <c r="N11" s="252" t="str">
        <f>CONCATENATE(RRHH!H11," ",RRHH!B11)</f>
        <v xml:space="preserve"> </v>
      </c>
      <c r="O11" s="253"/>
      <c r="P11" s="253"/>
      <c r="Q11" s="254"/>
      <c r="R11" s="234" t="str">
        <f>RRHH!$J$11</f>
        <v/>
      </c>
      <c r="S11" s="235"/>
      <c r="T11" s="232"/>
      <c r="U11" s="233"/>
      <c r="V11" s="294">
        <f>MIN(50,ROUND(RRHH!$W$11,2))</f>
        <v>0</v>
      </c>
      <c r="W11" s="228">
        <f t="shared" si="1"/>
        <v>0</v>
      </c>
      <c r="X11" s="229"/>
      <c r="Y11" s="72"/>
      <c r="AA11" s="252" t="str">
        <f>CONCATENATE(RRHH!H11," ",RRHH!B11)</f>
        <v xml:space="preserve"> </v>
      </c>
      <c r="AB11" s="253"/>
      <c r="AC11" s="253"/>
      <c r="AD11" s="254"/>
      <c r="AE11" s="234" t="str">
        <f>RRHH!$J$11</f>
        <v/>
      </c>
      <c r="AF11" s="235"/>
      <c r="AG11" s="232"/>
      <c r="AH11" s="233"/>
      <c r="AI11" s="294">
        <f>MIN(50,ROUND(RRHH!$W$11,2))</f>
        <v>0</v>
      </c>
      <c r="AJ11" s="228">
        <f t="shared" si="2"/>
        <v>0</v>
      </c>
      <c r="AK11" s="229"/>
      <c r="AL11" s="72"/>
      <c r="AN11" s="252" t="str">
        <f>CONCATENATE(RRHH!H11," ",RRHH!B11)</f>
        <v xml:space="preserve"> </v>
      </c>
      <c r="AO11" s="253"/>
      <c r="AP11" s="253"/>
      <c r="AQ11" s="254"/>
      <c r="AR11" s="234" t="str">
        <f>RRHH!$J$11</f>
        <v/>
      </c>
      <c r="AS11" s="235"/>
      <c r="AT11" s="232"/>
      <c r="AU11" s="233"/>
      <c r="AV11" s="294">
        <f>MIN(50,ROUND(RRHH!$W$11,2))</f>
        <v>0</v>
      </c>
      <c r="AW11" s="228">
        <f t="shared" si="3"/>
        <v>0</v>
      </c>
      <c r="AX11" s="229"/>
      <c r="AY11" s="72"/>
    </row>
    <row r="12" spans="1:51" ht="15" customHeight="1" x14ac:dyDescent="0.25">
      <c r="A12" s="252" t="str">
        <f>CONCATENATE(RRHH!H12," ",RRHH!B12)</f>
        <v xml:space="preserve"> </v>
      </c>
      <c r="B12" s="253"/>
      <c r="C12" s="253"/>
      <c r="D12" s="254"/>
      <c r="E12" s="251" t="str">
        <f>RRHH!$J$12</f>
        <v/>
      </c>
      <c r="F12" s="235"/>
      <c r="G12" s="232"/>
      <c r="H12" s="233"/>
      <c r="I12" s="294">
        <f>MIN(50,ROUND(RRHH!$W$12,2))</f>
        <v>0</v>
      </c>
      <c r="J12" s="228">
        <f t="shared" si="0"/>
        <v>0</v>
      </c>
      <c r="K12" s="229"/>
      <c r="L12" s="72"/>
      <c r="N12" s="252" t="str">
        <f>CONCATENATE(RRHH!H12," ",RRHH!B12)</f>
        <v xml:space="preserve"> </v>
      </c>
      <c r="O12" s="253"/>
      <c r="P12" s="253"/>
      <c r="Q12" s="254"/>
      <c r="R12" s="234" t="str">
        <f>RRHH!$J$12</f>
        <v/>
      </c>
      <c r="S12" s="235"/>
      <c r="T12" s="232"/>
      <c r="U12" s="233"/>
      <c r="V12" s="294">
        <f>MIN(50,ROUND(RRHH!$W$12,2))</f>
        <v>0</v>
      </c>
      <c r="W12" s="228">
        <f t="shared" si="1"/>
        <v>0</v>
      </c>
      <c r="X12" s="229"/>
      <c r="Y12" s="72"/>
      <c r="AA12" s="252" t="str">
        <f>CONCATENATE(RRHH!H12," ",RRHH!B12)</f>
        <v xml:space="preserve"> </v>
      </c>
      <c r="AB12" s="253"/>
      <c r="AC12" s="253"/>
      <c r="AD12" s="254"/>
      <c r="AE12" s="234" t="str">
        <f>RRHH!$J$12</f>
        <v/>
      </c>
      <c r="AF12" s="235"/>
      <c r="AG12" s="232"/>
      <c r="AH12" s="233"/>
      <c r="AI12" s="294">
        <f>MIN(50,ROUND(RRHH!$W$12,2))</f>
        <v>0</v>
      </c>
      <c r="AJ12" s="228">
        <f t="shared" si="2"/>
        <v>0</v>
      </c>
      <c r="AK12" s="229"/>
      <c r="AL12" s="72"/>
      <c r="AN12" s="252" t="str">
        <f>CONCATENATE(RRHH!H12," ",RRHH!B12)</f>
        <v xml:space="preserve"> </v>
      </c>
      <c r="AO12" s="253"/>
      <c r="AP12" s="253"/>
      <c r="AQ12" s="254"/>
      <c r="AR12" s="234" t="str">
        <f>RRHH!$J$12</f>
        <v/>
      </c>
      <c r="AS12" s="235"/>
      <c r="AT12" s="232"/>
      <c r="AU12" s="233"/>
      <c r="AV12" s="294">
        <f>MIN(50,ROUND(RRHH!$W$12,2))</f>
        <v>0</v>
      </c>
      <c r="AW12" s="228">
        <f t="shared" si="3"/>
        <v>0</v>
      </c>
      <c r="AX12" s="229"/>
      <c r="AY12" s="72"/>
    </row>
    <row r="13" spans="1:51" ht="15" customHeight="1" x14ac:dyDescent="0.25">
      <c r="A13" s="252" t="str">
        <f>CONCATENATE(RRHH!H13," ",RRHH!B13)</f>
        <v xml:space="preserve"> </v>
      </c>
      <c r="B13" s="253"/>
      <c r="C13" s="253"/>
      <c r="D13" s="254"/>
      <c r="E13" s="251" t="str">
        <f>RRHH!$J$13</f>
        <v/>
      </c>
      <c r="F13" s="235"/>
      <c r="G13" s="232"/>
      <c r="H13" s="233"/>
      <c r="I13" s="294">
        <f>MIN(50,ROUND(RRHH!$W$13,2))</f>
        <v>0</v>
      </c>
      <c r="J13" s="228">
        <f t="shared" si="0"/>
        <v>0</v>
      </c>
      <c r="K13" s="229"/>
      <c r="L13" s="72"/>
      <c r="N13" s="252" t="str">
        <f>CONCATENATE(RRHH!H13," ",RRHH!B13)</f>
        <v xml:space="preserve"> </v>
      </c>
      <c r="O13" s="253"/>
      <c r="P13" s="253"/>
      <c r="Q13" s="254"/>
      <c r="R13" s="234" t="str">
        <f>RRHH!$J$13</f>
        <v/>
      </c>
      <c r="S13" s="235"/>
      <c r="T13" s="232"/>
      <c r="U13" s="233"/>
      <c r="V13" s="294">
        <f>MIN(50,ROUND(RRHH!$W$13,2))</f>
        <v>0</v>
      </c>
      <c r="W13" s="228">
        <f t="shared" si="1"/>
        <v>0</v>
      </c>
      <c r="X13" s="229"/>
      <c r="Y13" s="72"/>
      <c r="AA13" s="252" t="str">
        <f>CONCATENATE(RRHH!H13," ",RRHH!B13)</f>
        <v xml:space="preserve"> </v>
      </c>
      <c r="AB13" s="253"/>
      <c r="AC13" s="253"/>
      <c r="AD13" s="254"/>
      <c r="AE13" s="234" t="str">
        <f>RRHH!$J$13</f>
        <v/>
      </c>
      <c r="AF13" s="235"/>
      <c r="AG13" s="232"/>
      <c r="AH13" s="233"/>
      <c r="AI13" s="294">
        <f>MIN(50,ROUND(RRHH!$W$13,2))</f>
        <v>0</v>
      </c>
      <c r="AJ13" s="228">
        <f t="shared" si="2"/>
        <v>0</v>
      </c>
      <c r="AK13" s="229"/>
      <c r="AL13" s="72"/>
      <c r="AN13" s="252" t="str">
        <f>CONCATENATE(RRHH!H13," ",RRHH!B13)</f>
        <v xml:space="preserve"> </v>
      </c>
      <c r="AO13" s="253"/>
      <c r="AP13" s="253"/>
      <c r="AQ13" s="254"/>
      <c r="AR13" s="234" t="str">
        <f>RRHH!$J$13</f>
        <v/>
      </c>
      <c r="AS13" s="235"/>
      <c r="AT13" s="232"/>
      <c r="AU13" s="233"/>
      <c r="AV13" s="294">
        <f>MIN(50,ROUND(RRHH!$W$13,2))</f>
        <v>0</v>
      </c>
      <c r="AW13" s="228">
        <f t="shared" si="3"/>
        <v>0</v>
      </c>
      <c r="AX13" s="229"/>
      <c r="AY13" s="72"/>
    </row>
    <row r="14" spans="1:51" ht="15" customHeight="1" x14ac:dyDescent="0.25">
      <c r="A14" s="252" t="str">
        <f>CONCATENATE(RRHH!H14," ",RRHH!B14)</f>
        <v xml:space="preserve"> </v>
      </c>
      <c r="B14" s="253"/>
      <c r="C14" s="253"/>
      <c r="D14" s="254"/>
      <c r="E14" s="251" t="str">
        <f>RRHH!$J$14</f>
        <v/>
      </c>
      <c r="F14" s="235"/>
      <c r="G14" s="232"/>
      <c r="H14" s="233"/>
      <c r="I14" s="294">
        <f>MIN(50,ROUND(RRHH!$W$14,2))</f>
        <v>0</v>
      </c>
      <c r="J14" s="228">
        <f t="shared" si="0"/>
        <v>0</v>
      </c>
      <c r="K14" s="229"/>
      <c r="L14" s="72"/>
      <c r="N14" s="252" t="str">
        <f>CONCATENATE(RRHH!H14," ",RRHH!B14)</f>
        <v xml:space="preserve"> </v>
      </c>
      <c r="O14" s="253"/>
      <c r="P14" s="253"/>
      <c r="Q14" s="254"/>
      <c r="R14" s="234" t="str">
        <f>RRHH!$J$14</f>
        <v/>
      </c>
      <c r="S14" s="235"/>
      <c r="T14" s="232"/>
      <c r="U14" s="233"/>
      <c r="V14" s="294">
        <f>MIN(50,ROUND(RRHH!$W$14,2))</f>
        <v>0</v>
      </c>
      <c r="W14" s="228">
        <f t="shared" si="1"/>
        <v>0</v>
      </c>
      <c r="X14" s="229"/>
      <c r="Y14" s="72"/>
      <c r="AA14" s="252" t="str">
        <f>CONCATENATE(RRHH!H14," ",RRHH!B14)</f>
        <v xml:space="preserve"> </v>
      </c>
      <c r="AB14" s="253"/>
      <c r="AC14" s="253"/>
      <c r="AD14" s="254"/>
      <c r="AE14" s="234" t="str">
        <f>RRHH!$J$14</f>
        <v/>
      </c>
      <c r="AF14" s="235"/>
      <c r="AG14" s="232"/>
      <c r="AH14" s="233"/>
      <c r="AI14" s="294">
        <f>MIN(50,ROUND(RRHH!$W$14,2))</f>
        <v>0</v>
      </c>
      <c r="AJ14" s="228">
        <f t="shared" si="2"/>
        <v>0</v>
      </c>
      <c r="AK14" s="229"/>
      <c r="AL14" s="72"/>
      <c r="AN14" s="252" t="str">
        <f>CONCATENATE(RRHH!H14," ",RRHH!B14)</f>
        <v xml:space="preserve"> </v>
      </c>
      <c r="AO14" s="253"/>
      <c r="AP14" s="253"/>
      <c r="AQ14" s="254"/>
      <c r="AR14" s="234" t="str">
        <f>RRHH!$J$14</f>
        <v/>
      </c>
      <c r="AS14" s="235"/>
      <c r="AT14" s="232"/>
      <c r="AU14" s="233"/>
      <c r="AV14" s="294">
        <f>MIN(50,ROUND(RRHH!$W$14,2))</f>
        <v>0</v>
      </c>
      <c r="AW14" s="228">
        <f t="shared" si="3"/>
        <v>0</v>
      </c>
      <c r="AX14" s="229"/>
      <c r="AY14" s="72"/>
    </row>
    <row r="15" spans="1:51" ht="15" customHeight="1" x14ac:dyDescent="0.25">
      <c r="A15" s="252" t="str">
        <f>CONCATENATE(RRHH!H15," ",RRHH!B15)</f>
        <v xml:space="preserve"> </v>
      </c>
      <c r="B15" s="253"/>
      <c r="C15" s="253"/>
      <c r="D15" s="254"/>
      <c r="E15" s="251" t="str">
        <f>RRHH!$J$15</f>
        <v/>
      </c>
      <c r="F15" s="235"/>
      <c r="G15" s="232"/>
      <c r="H15" s="233"/>
      <c r="I15" s="294">
        <f>MIN(50,ROUND(RRHH!$W$15,2))</f>
        <v>0</v>
      </c>
      <c r="J15" s="228">
        <f t="shared" si="0"/>
        <v>0</v>
      </c>
      <c r="K15" s="229"/>
      <c r="L15" s="72"/>
      <c r="N15" s="252" t="str">
        <f>CONCATENATE(RRHH!H15," ",RRHH!B15)</f>
        <v xml:space="preserve"> </v>
      </c>
      <c r="O15" s="253"/>
      <c r="P15" s="253"/>
      <c r="Q15" s="254"/>
      <c r="R15" s="234" t="str">
        <f>RRHH!$J$15</f>
        <v/>
      </c>
      <c r="S15" s="235"/>
      <c r="T15" s="232"/>
      <c r="U15" s="233"/>
      <c r="V15" s="294">
        <f>MIN(50,ROUND(RRHH!$W$15,2))</f>
        <v>0</v>
      </c>
      <c r="W15" s="228">
        <f t="shared" si="1"/>
        <v>0</v>
      </c>
      <c r="X15" s="229"/>
      <c r="Y15" s="72"/>
      <c r="AA15" s="252" t="str">
        <f>CONCATENATE(RRHH!H15," ",RRHH!B15)</f>
        <v xml:space="preserve"> </v>
      </c>
      <c r="AB15" s="253"/>
      <c r="AC15" s="253"/>
      <c r="AD15" s="254"/>
      <c r="AE15" s="234" t="str">
        <f>RRHH!$J$15</f>
        <v/>
      </c>
      <c r="AF15" s="235"/>
      <c r="AG15" s="232"/>
      <c r="AH15" s="233"/>
      <c r="AI15" s="294">
        <f>MIN(50,ROUND(RRHH!$W$15,2))</f>
        <v>0</v>
      </c>
      <c r="AJ15" s="228">
        <f t="shared" si="2"/>
        <v>0</v>
      </c>
      <c r="AK15" s="229"/>
      <c r="AL15" s="72"/>
      <c r="AN15" s="252" t="str">
        <f>CONCATENATE(RRHH!H15," ",RRHH!B15)</f>
        <v xml:space="preserve"> </v>
      </c>
      <c r="AO15" s="253"/>
      <c r="AP15" s="253"/>
      <c r="AQ15" s="254"/>
      <c r="AR15" s="234" t="str">
        <f>RRHH!$J$15</f>
        <v/>
      </c>
      <c r="AS15" s="235"/>
      <c r="AT15" s="232"/>
      <c r="AU15" s="233"/>
      <c r="AV15" s="294">
        <f>MIN(50,ROUND(RRHH!$W$15,2))</f>
        <v>0</v>
      </c>
      <c r="AW15" s="228">
        <f t="shared" si="3"/>
        <v>0</v>
      </c>
      <c r="AX15" s="229"/>
      <c r="AY15" s="72"/>
    </row>
    <row r="16" spans="1:51" ht="15" customHeight="1" x14ac:dyDescent="0.25">
      <c r="A16" s="252" t="str">
        <f>CONCATENATE(RRHH!H16," ",RRHH!B16)</f>
        <v xml:space="preserve"> </v>
      </c>
      <c r="B16" s="253"/>
      <c r="C16" s="253"/>
      <c r="D16" s="254"/>
      <c r="E16" s="251" t="str">
        <f>RRHH!$J$16</f>
        <v/>
      </c>
      <c r="F16" s="235"/>
      <c r="G16" s="232"/>
      <c r="H16" s="233"/>
      <c r="I16" s="294">
        <f>MIN(50,ROUND(RRHH!$W$16,2))</f>
        <v>0</v>
      </c>
      <c r="J16" s="228">
        <f t="shared" si="0"/>
        <v>0</v>
      </c>
      <c r="K16" s="229"/>
      <c r="L16" s="73" t="s">
        <v>29</v>
      </c>
      <c r="N16" s="252" t="str">
        <f>CONCATENATE(RRHH!H16," ",RRHH!B16)</f>
        <v xml:space="preserve"> </v>
      </c>
      <c r="O16" s="253"/>
      <c r="P16" s="253"/>
      <c r="Q16" s="254"/>
      <c r="R16" s="234" t="str">
        <f>RRHH!$J$16</f>
        <v/>
      </c>
      <c r="S16" s="235"/>
      <c r="T16" s="232"/>
      <c r="U16" s="233"/>
      <c r="V16" s="294">
        <f>MIN(50,ROUND(RRHH!$W$16,2))</f>
        <v>0</v>
      </c>
      <c r="W16" s="228">
        <f t="shared" si="1"/>
        <v>0</v>
      </c>
      <c r="X16" s="229"/>
      <c r="Y16" s="73" t="s">
        <v>29</v>
      </c>
      <c r="AA16" s="252" t="str">
        <f>CONCATENATE(RRHH!H16," ",RRHH!B16)</f>
        <v xml:space="preserve"> </v>
      </c>
      <c r="AB16" s="253"/>
      <c r="AC16" s="253"/>
      <c r="AD16" s="254"/>
      <c r="AE16" s="234" t="str">
        <f>RRHH!$J$16</f>
        <v/>
      </c>
      <c r="AF16" s="235"/>
      <c r="AG16" s="232"/>
      <c r="AH16" s="233"/>
      <c r="AI16" s="294">
        <f>MIN(50,ROUND(RRHH!$W$16,2))</f>
        <v>0</v>
      </c>
      <c r="AJ16" s="228">
        <f t="shared" si="2"/>
        <v>0</v>
      </c>
      <c r="AK16" s="229"/>
      <c r="AL16" s="73" t="s">
        <v>29</v>
      </c>
      <c r="AN16" s="252" t="str">
        <f>CONCATENATE(RRHH!H16," ",RRHH!B16)</f>
        <v xml:space="preserve"> </v>
      </c>
      <c r="AO16" s="253"/>
      <c r="AP16" s="253"/>
      <c r="AQ16" s="254"/>
      <c r="AR16" s="234" t="str">
        <f>RRHH!$J$16</f>
        <v/>
      </c>
      <c r="AS16" s="235"/>
      <c r="AT16" s="232"/>
      <c r="AU16" s="233"/>
      <c r="AV16" s="294">
        <f>MIN(50,ROUND(RRHH!$W$16,2))</f>
        <v>0</v>
      </c>
      <c r="AW16" s="228">
        <f t="shared" si="3"/>
        <v>0</v>
      </c>
      <c r="AX16" s="229"/>
      <c r="AY16" s="73" t="s">
        <v>29</v>
      </c>
    </row>
    <row r="17" spans="1:51" ht="15" customHeight="1" thickBot="1" x14ac:dyDescent="0.3">
      <c r="A17" s="252" t="str">
        <f>CONCATENATE(RRHH!H17," ",RRHH!B17)</f>
        <v xml:space="preserve"> </v>
      </c>
      <c r="B17" s="253"/>
      <c r="C17" s="253"/>
      <c r="D17" s="254"/>
      <c r="E17" s="251" t="str">
        <f>RRHH!$J$17</f>
        <v/>
      </c>
      <c r="F17" s="235"/>
      <c r="G17" s="232"/>
      <c r="H17" s="233"/>
      <c r="I17" s="294">
        <f>MIN(50,ROUND(RRHH!$W$17,2))</f>
        <v>0</v>
      </c>
      <c r="J17" s="228">
        <f t="shared" si="0"/>
        <v>0</v>
      </c>
      <c r="K17" s="229"/>
      <c r="L17" s="73" t="s">
        <v>176</v>
      </c>
      <c r="N17" s="252" t="str">
        <f>CONCATENATE(RRHH!H17," ",RRHH!B17)</f>
        <v xml:space="preserve"> </v>
      </c>
      <c r="O17" s="253"/>
      <c r="P17" s="253"/>
      <c r="Q17" s="254"/>
      <c r="R17" s="234" t="str">
        <f>RRHH!$J$17</f>
        <v/>
      </c>
      <c r="S17" s="235"/>
      <c r="T17" s="232"/>
      <c r="U17" s="233"/>
      <c r="V17" s="294">
        <f>MIN(50,ROUND(RRHH!$W$17,2))</f>
        <v>0</v>
      </c>
      <c r="W17" s="228">
        <f t="shared" si="1"/>
        <v>0</v>
      </c>
      <c r="X17" s="229"/>
      <c r="Y17" s="73" t="s">
        <v>179</v>
      </c>
      <c r="AA17" s="252" t="str">
        <f>CONCATENATE(RRHH!H17," ",RRHH!B17)</f>
        <v xml:space="preserve"> </v>
      </c>
      <c r="AB17" s="253"/>
      <c r="AC17" s="253"/>
      <c r="AD17" s="254"/>
      <c r="AE17" s="234" t="str">
        <f>RRHH!$J$17</f>
        <v/>
      </c>
      <c r="AF17" s="235"/>
      <c r="AG17" s="232"/>
      <c r="AH17" s="233"/>
      <c r="AI17" s="294">
        <f>MIN(50,ROUND(RRHH!$W$17,2))</f>
        <v>0</v>
      </c>
      <c r="AJ17" s="228">
        <f t="shared" si="2"/>
        <v>0</v>
      </c>
      <c r="AK17" s="229"/>
      <c r="AL17" s="73" t="s">
        <v>182</v>
      </c>
      <c r="AN17" s="252" t="str">
        <f>CONCATENATE(RRHH!H17," ",RRHH!B17)</f>
        <v xml:space="preserve"> </v>
      </c>
      <c r="AO17" s="253"/>
      <c r="AP17" s="253"/>
      <c r="AQ17" s="254"/>
      <c r="AR17" s="234" t="str">
        <f>RRHH!$J$17</f>
        <v/>
      </c>
      <c r="AS17" s="235"/>
      <c r="AT17" s="232"/>
      <c r="AU17" s="233"/>
      <c r="AV17" s="294">
        <f>MIN(50,ROUND(RRHH!$W$17,2))</f>
        <v>0</v>
      </c>
      <c r="AW17" s="228">
        <f t="shared" si="3"/>
        <v>0</v>
      </c>
      <c r="AX17" s="229"/>
      <c r="AY17" s="73" t="s">
        <v>185</v>
      </c>
    </row>
    <row r="18" spans="1:51" ht="15" customHeight="1" thickBot="1" x14ac:dyDescent="0.3">
      <c r="A18" s="238" t="str">
        <f>CONCATENATE(RRHH!H18," ",RRHH!B18)</f>
        <v xml:space="preserve"> </v>
      </c>
      <c r="B18" s="239"/>
      <c r="C18" s="239"/>
      <c r="D18" s="240"/>
      <c r="E18" s="250" t="str">
        <f>RRHH!$J$18</f>
        <v/>
      </c>
      <c r="F18" s="237"/>
      <c r="G18" s="222"/>
      <c r="H18" s="223"/>
      <c r="I18" s="295">
        <f>MIN(50,ROUND(RRHH!$W$18,2))</f>
        <v>0</v>
      </c>
      <c r="J18" s="230">
        <f t="shared" si="0"/>
        <v>0</v>
      </c>
      <c r="K18" s="231"/>
      <c r="L18" s="74">
        <f>SUM(J9:J18)</f>
        <v>0</v>
      </c>
      <c r="N18" s="238" t="str">
        <f>CONCATENATE(RRHH!H18," ",RRHH!B18)</f>
        <v xml:space="preserve"> </v>
      </c>
      <c r="O18" s="239"/>
      <c r="P18" s="239"/>
      <c r="Q18" s="240"/>
      <c r="R18" s="236" t="str">
        <f>RRHH!$J$18</f>
        <v/>
      </c>
      <c r="S18" s="237"/>
      <c r="T18" s="222"/>
      <c r="U18" s="223"/>
      <c r="V18" s="295">
        <f>MIN(50,ROUND(RRHH!$W$18,2))</f>
        <v>0</v>
      </c>
      <c r="W18" s="230">
        <f t="shared" si="1"/>
        <v>0</v>
      </c>
      <c r="X18" s="231"/>
      <c r="Y18" s="74">
        <f>SUM(W9:W18)</f>
        <v>0</v>
      </c>
      <c r="AA18" s="238" t="str">
        <f>CONCATENATE(RRHH!H18," ",RRHH!B18)</f>
        <v xml:space="preserve"> </v>
      </c>
      <c r="AB18" s="239"/>
      <c r="AC18" s="239"/>
      <c r="AD18" s="240"/>
      <c r="AE18" s="236" t="str">
        <f>RRHH!$J$18</f>
        <v/>
      </c>
      <c r="AF18" s="237"/>
      <c r="AG18" s="222"/>
      <c r="AH18" s="223"/>
      <c r="AI18" s="295">
        <f>MIN(50,ROUND(RRHH!$W$18,2))</f>
        <v>0</v>
      </c>
      <c r="AJ18" s="230">
        <f t="shared" si="2"/>
        <v>0</v>
      </c>
      <c r="AK18" s="231"/>
      <c r="AL18" s="74">
        <f>SUM(AJ9:AJ18)</f>
        <v>0</v>
      </c>
      <c r="AN18" s="238" t="str">
        <f>CONCATENATE(RRHH!H18," ",RRHH!B18)</f>
        <v xml:space="preserve"> </v>
      </c>
      <c r="AO18" s="239"/>
      <c r="AP18" s="239"/>
      <c r="AQ18" s="240"/>
      <c r="AR18" s="236" t="str">
        <f>RRHH!$J$18</f>
        <v/>
      </c>
      <c r="AS18" s="237"/>
      <c r="AT18" s="222"/>
      <c r="AU18" s="223"/>
      <c r="AV18" s="295">
        <f>MIN(50,ROUND(RRHH!$W$18,2))</f>
        <v>0</v>
      </c>
      <c r="AW18" s="230">
        <f t="shared" si="3"/>
        <v>0</v>
      </c>
      <c r="AX18" s="231"/>
      <c r="AY18" s="74">
        <f>SUM(AW9:AW18)</f>
        <v>0</v>
      </c>
    </row>
    <row r="19" spans="1:51" ht="15" customHeight="1" thickBot="1" x14ac:dyDescent="0.3">
      <c r="K19" s="75"/>
      <c r="AX19" s="75"/>
    </row>
    <row r="20" spans="1:51" ht="15" customHeight="1" x14ac:dyDescent="0.25">
      <c r="A20" s="214" t="s">
        <v>21</v>
      </c>
      <c r="B20" s="215"/>
      <c r="C20" s="216" t="str">
        <f>T('ESTRUCTURA PROYECTO'!D14:V14)</f>
        <v/>
      </c>
      <c r="D20" s="216"/>
      <c r="E20" s="216"/>
      <c r="F20" s="216"/>
      <c r="G20" s="216"/>
      <c r="H20" s="216"/>
      <c r="I20" s="216"/>
      <c r="J20" s="216"/>
      <c r="K20" s="216"/>
      <c r="L20" s="217"/>
      <c r="N20" s="214" t="s">
        <v>21</v>
      </c>
      <c r="O20" s="215"/>
      <c r="P20" s="216" t="str">
        <f>T('ESTRUCTURA PROYECTO'!AA14:AS14)</f>
        <v/>
      </c>
      <c r="Q20" s="216"/>
      <c r="R20" s="216"/>
      <c r="S20" s="216"/>
      <c r="T20" s="216"/>
      <c r="U20" s="216"/>
      <c r="V20" s="216"/>
      <c r="W20" s="216"/>
      <c r="X20" s="216"/>
      <c r="Y20" s="217"/>
      <c r="AA20" s="214" t="s">
        <v>21</v>
      </c>
      <c r="AB20" s="215"/>
      <c r="AC20" s="216" t="str">
        <f>T('ESTRUCTURA PROYECTO'!AX14:BP14)</f>
        <v/>
      </c>
      <c r="AD20" s="216"/>
      <c r="AE20" s="216"/>
      <c r="AF20" s="216"/>
      <c r="AG20" s="216"/>
      <c r="AH20" s="216"/>
      <c r="AI20" s="216"/>
      <c r="AJ20" s="216"/>
      <c r="AK20" s="216"/>
      <c r="AL20" s="217"/>
    </row>
    <row r="21" spans="1:51" ht="15" customHeight="1" thickBot="1" x14ac:dyDescent="0.3">
      <c r="A21" s="220" t="s">
        <v>32</v>
      </c>
      <c r="B21" s="221"/>
      <c r="C21" s="218"/>
      <c r="D21" s="218"/>
      <c r="E21" s="218"/>
      <c r="F21" s="218"/>
      <c r="G21" s="218"/>
      <c r="H21" s="218"/>
      <c r="I21" s="218"/>
      <c r="J21" s="218"/>
      <c r="K21" s="218"/>
      <c r="L21" s="219"/>
      <c r="N21" s="220" t="s">
        <v>51</v>
      </c>
      <c r="O21" s="221"/>
      <c r="P21" s="218"/>
      <c r="Q21" s="218"/>
      <c r="R21" s="218"/>
      <c r="S21" s="218"/>
      <c r="T21" s="218"/>
      <c r="U21" s="218"/>
      <c r="V21" s="218"/>
      <c r="W21" s="218"/>
      <c r="X21" s="218"/>
      <c r="Y21" s="219"/>
      <c r="AA21" s="220" t="s">
        <v>64</v>
      </c>
      <c r="AB21" s="221"/>
      <c r="AC21" s="218"/>
      <c r="AD21" s="218"/>
      <c r="AE21" s="218"/>
      <c r="AF21" s="218"/>
      <c r="AG21" s="218"/>
      <c r="AH21" s="218"/>
      <c r="AI21" s="218"/>
      <c r="AJ21" s="218"/>
      <c r="AK21" s="218"/>
      <c r="AL21" s="219"/>
    </row>
    <row r="22" spans="1:51" ht="15" customHeight="1" thickBot="1" x14ac:dyDescent="0.3">
      <c r="A22" s="69"/>
      <c r="B22" s="69"/>
      <c r="F22" s="69"/>
      <c r="G22" s="69"/>
      <c r="H22" s="69"/>
      <c r="I22" s="69"/>
      <c r="J22" s="69"/>
      <c r="K22" s="69"/>
      <c r="L22" s="69"/>
      <c r="N22" s="69"/>
      <c r="O22" s="69"/>
      <c r="S22" s="69"/>
      <c r="T22" s="69"/>
      <c r="U22" s="69"/>
      <c r="V22" s="69"/>
      <c r="W22" s="69"/>
      <c r="X22" s="69"/>
      <c r="Y22" s="69"/>
      <c r="AA22" s="69"/>
      <c r="AB22" s="69"/>
      <c r="AF22" s="69"/>
      <c r="AG22" s="69"/>
      <c r="AH22" s="69"/>
      <c r="AI22" s="69"/>
      <c r="AJ22" s="69"/>
      <c r="AK22" s="69"/>
      <c r="AL22" s="69"/>
    </row>
    <row r="23" spans="1:51" ht="15" customHeight="1" thickBot="1" x14ac:dyDescent="0.3">
      <c r="C23" s="69"/>
      <c r="D23" s="69"/>
      <c r="E23" s="258" t="s">
        <v>10</v>
      </c>
      <c r="F23" s="259"/>
      <c r="G23" s="224" t="s">
        <v>38</v>
      </c>
      <c r="H23" s="241"/>
      <c r="I23" s="70" t="s">
        <v>31</v>
      </c>
      <c r="J23" s="224" t="s">
        <v>17</v>
      </c>
      <c r="K23" s="225"/>
      <c r="L23" s="71"/>
      <c r="P23" s="69"/>
      <c r="Q23" s="69"/>
      <c r="R23" s="258" t="s">
        <v>10</v>
      </c>
      <c r="S23" s="259"/>
      <c r="T23" s="224" t="s">
        <v>38</v>
      </c>
      <c r="U23" s="241"/>
      <c r="V23" s="70" t="s">
        <v>31</v>
      </c>
      <c r="W23" s="224" t="s">
        <v>17</v>
      </c>
      <c r="X23" s="225"/>
      <c r="Y23" s="71"/>
      <c r="AC23" s="69"/>
      <c r="AD23" s="69"/>
      <c r="AE23" s="258" t="s">
        <v>10</v>
      </c>
      <c r="AF23" s="259"/>
      <c r="AG23" s="224" t="s">
        <v>38</v>
      </c>
      <c r="AH23" s="241"/>
      <c r="AI23" s="70" t="s">
        <v>31</v>
      </c>
      <c r="AJ23" s="224" t="s">
        <v>17</v>
      </c>
      <c r="AK23" s="225"/>
      <c r="AL23" s="71"/>
      <c r="AN23" s="69"/>
      <c r="AO23" s="69"/>
      <c r="AS23" s="69"/>
      <c r="AT23" s="69"/>
      <c r="AU23" s="69"/>
      <c r="AV23" s="69"/>
      <c r="AW23" s="69"/>
      <c r="AX23" s="69"/>
      <c r="AY23" s="69"/>
    </row>
    <row r="24" spans="1:51" ht="15" customHeight="1" x14ac:dyDescent="0.25">
      <c r="A24" s="255" t="str">
        <f>CONCATENATE(RRHH!H9," ",RRHH!B9)</f>
        <v xml:space="preserve"> </v>
      </c>
      <c r="B24" s="256"/>
      <c r="C24" s="256"/>
      <c r="D24" s="257"/>
      <c r="E24" s="260" t="str">
        <f>RRHH!$J$9</f>
        <v/>
      </c>
      <c r="F24" s="261"/>
      <c r="G24" s="242"/>
      <c r="H24" s="243"/>
      <c r="I24" s="293">
        <f>MIN(50,ROUND(RRHH!$W$9,2))</f>
        <v>0</v>
      </c>
      <c r="J24" s="226">
        <f>ROUND(G24*I24,2)</f>
        <v>0</v>
      </c>
      <c r="K24" s="227"/>
      <c r="L24" s="72"/>
      <c r="N24" s="255" t="str">
        <f>CONCATENATE(RRHH!H9," ",RRHH!B9)</f>
        <v xml:space="preserve"> </v>
      </c>
      <c r="O24" s="256"/>
      <c r="P24" s="256"/>
      <c r="Q24" s="257"/>
      <c r="R24" s="262" t="str">
        <f>RRHH!$J$9</f>
        <v/>
      </c>
      <c r="S24" s="261"/>
      <c r="T24" s="242"/>
      <c r="U24" s="243"/>
      <c r="V24" s="293">
        <f>MIN(50,ROUND(RRHH!$W$9,2))</f>
        <v>0</v>
      </c>
      <c r="W24" s="226">
        <f>ROUND(T24*V24,2)</f>
        <v>0</v>
      </c>
      <c r="X24" s="227"/>
      <c r="Y24" s="72"/>
      <c r="AA24" s="255" t="str">
        <f>CONCATENATE(RRHH!H9," ",RRHH!B9)</f>
        <v xml:space="preserve"> </v>
      </c>
      <c r="AB24" s="256"/>
      <c r="AC24" s="256"/>
      <c r="AD24" s="257"/>
      <c r="AE24" s="262" t="str">
        <f>RRHH!$J$9</f>
        <v/>
      </c>
      <c r="AF24" s="261"/>
      <c r="AG24" s="242"/>
      <c r="AH24" s="243"/>
      <c r="AI24" s="293">
        <f>MIN(50,ROUND(RRHH!$W$9,2))</f>
        <v>0</v>
      </c>
      <c r="AJ24" s="226">
        <f>ROUND(AG24*AI24,2)</f>
        <v>0</v>
      </c>
      <c r="AK24" s="227"/>
      <c r="AL24" s="72"/>
    </row>
    <row r="25" spans="1:51" ht="15" customHeight="1" x14ac:dyDescent="0.25">
      <c r="A25" s="252" t="str">
        <f>CONCATENATE(RRHH!H10," ",RRHH!B10)</f>
        <v xml:space="preserve"> </v>
      </c>
      <c r="B25" s="253"/>
      <c r="C25" s="253"/>
      <c r="D25" s="254"/>
      <c r="E25" s="251" t="str">
        <f>RRHH!$J$10</f>
        <v/>
      </c>
      <c r="F25" s="235"/>
      <c r="G25" s="232"/>
      <c r="H25" s="233"/>
      <c r="I25" s="294">
        <f>MIN(50,ROUND(RRHH!$W$10,2))</f>
        <v>0</v>
      </c>
      <c r="J25" s="228">
        <f t="shared" ref="J25:J33" si="4">ROUND(G25*I25,2)</f>
        <v>0</v>
      </c>
      <c r="K25" s="229"/>
      <c r="L25" s="72"/>
      <c r="N25" s="252" t="str">
        <f>CONCATENATE(RRHH!H10," ",RRHH!B10)</f>
        <v xml:space="preserve"> </v>
      </c>
      <c r="O25" s="253"/>
      <c r="P25" s="253"/>
      <c r="Q25" s="254"/>
      <c r="R25" s="234" t="str">
        <f>RRHH!$J$10</f>
        <v/>
      </c>
      <c r="S25" s="235"/>
      <c r="T25" s="232"/>
      <c r="U25" s="233"/>
      <c r="V25" s="294">
        <f>MIN(50,ROUND(RRHH!$W$10,2))</f>
        <v>0</v>
      </c>
      <c r="W25" s="228">
        <f t="shared" ref="W25:W33" si="5">ROUND(T25*V25,2)</f>
        <v>0</v>
      </c>
      <c r="X25" s="229"/>
      <c r="Y25" s="72"/>
      <c r="AA25" s="252" t="str">
        <f>CONCATENATE(RRHH!H10," ",RRHH!B10)</f>
        <v xml:space="preserve"> </v>
      </c>
      <c r="AB25" s="253"/>
      <c r="AC25" s="253"/>
      <c r="AD25" s="254"/>
      <c r="AE25" s="234" t="str">
        <f>RRHH!$J$10</f>
        <v/>
      </c>
      <c r="AF25" s="235"/>
      <c r="AG25" s="232"/>
      <c r="AH25" s="233"/>
      <c r="AI25" s="294">
        <f>MIN(50,ROUND(RRHH!$W$10,2))</f>
        <v>0</v>
      </c>
      <c r="AJ25" s="228">
        <f t="shared" ref="AJ25:AJ33" si="6">ROUND(AG25*AI25,2)</f>
        <v>0</v>
      </c>
      <c r="AK25" s="229"/>
      <c r="AL25" s="72"/>
    </row>
    <row r="26" spans="1:51" ht="15" customHeight="1" x14ac:dyDescent="0.25">
      <c r="A26" s="252" t="str">
        <f>CONCATENATE(RRHH!H11," ",RRHH!B11)</f>
        <v xml:space="preserve"> </v>
      </c>
      <c r="B26" s="253"/>
      <c r="C26" s="253"/>
      <c r="D26" s="254"/>
      <c r="E26" s="251" t="str">
        <f>RRHH!$J$11</f>
        <v/>
      </c>
      <c r="F26" s="235"/>
      <c r="G26" s="232"/>
      <c r="H26" s="233"/>
      <c r="I26" s="294">
        <f>MIN(50,ROUND(RRHH!$W$11,2))</f>
        <v>0</v>
      </c>
      <c r="J26" s="228">
        <f t="shared" si="4"/>
        <v>0</v>
      </c>
      <c r="K26" s="229"/>
      <c r="L26" s="72"/>
      <c r="N26" s="252" t="str">
        <f>CONCATENATE(RRHH!H11," ",RRHH!B11)</f>
        <v xml:space="preserve"> </v>
      </c>
      <c r="O26" s="253"/>
      <c r="P26" s="253"/>
      <c r="Q26" s="254"/>
      <c r="R26" s="234" t="str">
        <f>RRHH!$J$11</f>
        <v/>
      </c>
      <c r="S26" s="235"/>
      <c r="T26" s="232"/>
      <c r="U26" s="233"/>
      <c r="V26" s="294">
        <f>MIN(50,ROUND(RRHH!$W$11,2))</f>
        <v>0</v>
      </c>
      <c r="W26" s="228">
        <f t="shared" si="5"/>
        <v>0</v>
      </c>
      <c r="X26" s="229"/>
      <c r="Y26" s="72"/>
      <c r="AA26" s="252" t="str">
        <f>CONCATENATE(RRHH!H11," ",RRHH!B11)</f>
        <v xml:space="preserve"> </v>
      </c>
      <c r="AB26" s="253"/>
      <c r="AC26" s="253"/>
      <c r="AD26" s="254"/>
      <c r="AE26" s="234" t="str">
        <f>RRHH!$J$11</f>
        <v/>
      </c>
      <c r="AF26" s="235"/>
      <c r="AG26" s="232"/>
      <c r="AH26" s="233"/>
      <c r="AI26" s="294">
        <f>MIN(50,ROUND(RRHH!$W$11,2))</f>
        <v>0</v>
      </c>
      <c r="AJ26" s="228">
        <f t="shared" si="6"/>
        <v>0</v>
      </c>
      <c r="AK26" s="229"/>
      <c r="AL26" s="72"/>
    </row>
    <row r="27" spans="1:51" ht="15" customHeight="1" x14ac:dyDescent="0.25">
      <c r="A27" s="252" t="str">
        <f>CONCATENATE(RRHH!H12," ",RRHH!B12)</f>
        <v xml:space="preserve"> </v>
      </c>
      <c r="B27" s="253"/>
      <c r="C27" s="253"/>
      <c r="D27" s="254"/>
      <c r="E27" s="251" t="str">
        <f>RRHH!$J$12</f>
        <v/>
      </c>
      <c r="F27" s="235"/>
      <c r="G27" s="232"/>
      <c r="H27" s="233"/>
      <c r="I27" s="294">
        <f>MIN(50,ROUND(RRHH!$W$12,2))</f>
        <v>0</v>
      </c>
      <c r="J27" s="228">
        <f t="shared" si="4"/>
        <v>0</v>
      </c>
      <c r="K27" s="229"/>
      <c r="L27" s="72"/>
      <c r="N27" s="252" t="str">
        <f>CONCATENATE(RRHH!H12," ",RRHH!B12)</f>
        <v xml:space="preserve"> </v>
      </c>
      <c r="O27" s="253"/>
      <c r="P27" s="253"/>
      <c r="Q27" s="254"/>
      <c r="R27" s="234" t="str">
        <f>RRHH!$J$12</f>
        <v/>
      </c>
      <c r="S27" s="235"/>
      <c r="T27" s="232"/>
      <c r="U27" s="233"/>
      <c r="V27" s="294">
        <f>MIN(50,ROUND(RRHH!$W$12,2))</f>
        <v>0</v>
      </c>
      <c r="W27" s="228">
        <f t="shared" si="5"/>
        <v>0</v>
      </c>
      <c r="X27" s="229"/>
      <c r="Y27" s="72"/>
      <c r="AA27" s="252" t="str">
        <f>CONCATENATE(RRHH!H12," ",RRHH!B12)</f>
        <v xml:space="preserve"> </v>
      </c>
      <c r="AB27" s="253"/>
      <c r="AC27" s="253"/>
      <c r="AD27" s="254"/>
      <c r="AE27" s="234" t="str">
        <f>RRHH!$J$12</f>
        <v/>
      </c>
      <c r="AF27" s="235"/>
      <c r="AG27" s="232"/>
      <c r="AH27" s="233"/>
      <c r="AI27" s="294">
        <f>MIN(50,ROUND(RRHH!$W$12,2))</f>
        <v>0</v>
      </c>
      <c r="AJ27" s="228">
        <f t="shared" si="6"/>
        <v>0</v>
      </c>
      <c r="AK27" s="229"/>
      <c r="AL27" s="72"/>
    </row>
    <row r="28" spans="1:51" ht="15" customHeight="1" x14ac:dyDescent="0.25">
      <c r="A28" s="252" t="str">
        <f>CONCATENATE(RRHH!H13," ",RRHH!B13)</f>
        <v xml:space="preserve"> </v>
      </c>
      <c r="B28" s="253"/>
      <c r="C28" s="253"/>
      <c r="D28" s="254"/>
      <c r="E28" s="251" t="str">
        <f>RRHH!$J$13</f>
        <v/>
      </c>
      <c r="F28" s="235"/>
      <c r="G28" s="232"/>
      <c r="H28" s="233"/>
      <c r="I28" s="294">
        <f>MIN(50,ROUND(RRHH!$W$13,2))</f>
        <v>0</v>
      </c>
      <c r="J28" s="228">
        <f t="shared" si="4"/>
        <v>0</v>
      </c>
      <c r="K28" s="229"/>
      <c r="L28" s="72"/>
      <c r="N28" s="252" t="str">
        <f>CONCATENATE(RRHH!H13," ",RRHH!B13)</f>
        <v xml:space="preserve"> </v>
      </c>
      <c r="O28" s="253"/>
      <c r="P28" s="253"/>
      <c r="Q28" s="254"/>
      <c r="R28" s="234" t="str">
        <f>RRHH!$J$13</f>
        <v/>
      </c>
      <c r="S28" s="235"/>
      <c r="T28" s="232"/>
      <c r="U28" s="233"/>
      <c r="V28" s="294">
        <f>MIN(50,ROUND(RRHH!$W$13,2))</f>
        <v>0</v>
      </c>
      <c r="W28" s="228">
        <f t="shared" si="5"/>
        <v>0</v>
      </c>
      <c r="X28" s="229"/>
      <c r="Y28" s="72"/>
      <c r="AA28" s="252" t="str">
        <f>CONCATENATE(RRHH!H13," ",RRHH!B13)</f>
        <v xml:space="preserve"> </v>
      </c>
      <c r="AB28" s="253"/>
      <c r="AC28" s="253"/>
      <c r="AD28" s="254"/>
      <c r="AE28" s="234" t="str">
        <f>RRHH!$J$13</f>
        <v/>
      </c>
      <c r="AF28" s="235"/>
      <c r="AG28" s="232"/>
      <c r="AH28" s="233"/>
      <c r="AI28" s="294">
        <f>MIN(50,ROUND(RRHH!$W$13,2))</f>
        <v>0</v>
      </c>
      <c r="AJ28" s="228">
        <f t="shared" si="6"/>
        <v>0</v>
      </c>
      <c r="AK28" s="229"/>
      <c r="AL28" s="72"/>
    </row>
    <row r="29" spans="1:51" ht="15" customHeight="1" x14ac:dyDescent="0.25">
      <c r="A29" s="252" t="str">
        <f>CONCATENATE(RRHH!H14," ",RRHH!B14)</f>
        <v xml:space="preserve"> </v>
      </c>
      <c r="B29" s="253"/>
      <c r="C29" s="253"/>
      <c r="D29" s="254"/>
      <c r="E29" s="251" t="str">
        <f>RRHH!$J$14</f>
        <v/>
      </c>
      <c r="F29" s="235"/>
      <c r="G29" s="232"/>
      <c r="H29" s="233"/>
      <c r="I29" s="294">
        <f>MIN(50,ROUND(RRHH!$W$14,2))</f>
        <v>0</v>
      </c>
      <c r="J29" s="228">
        <f t="shared" si="4"/>
        <v>0</v>
      </c>
      <c r="K29" s="229"/>
      <c r="L29" s="72"/>
      <c r="N29" s="252" t="str">
        <f>CONCATENATE(RRHH!H14," ",RRHH!B14)</f>
        <v xml:space="preserve"> </v>
      </c>
      <c r="O29" s="253"/>
      <c r="P29" s="253"/>
      <c r="Q29" s="254"/>
      <c r="R29" s="234" t="str">
        <f>RRHH!$J$14</f>
        <v/>
      </c>
      <c r="S29" s="235"/>
      <c r="T29" s="232"/>
      <c r="U29" s="233"/>
      <c r="V29" s="294">
        <f>MIN(50,ROUND(RRHH!$W$14,2))</f>
        <v>0</v>
      </c>
      <c r="W29" s="228">
        <f t="shared" si="5"/>
        <v>0</v>
      </c>
      <c r="X29" s="229"/>
      <c r="Y29" s="72"/>
      <c r="AA29" s="252" t="str">
        <f>CONCATENATE(RRHH!H14," ",RRHH!B14)</f>
        <v xml:space="preserve"> </v>
      </c>
      <c r="AB29" s="253"/>
      <c r="AC29" s="253"/>
      <c r="AD29" s="254"/>
      <c r="AE29" s="234" t="str">
        <f>RRHH!$J$14</f>
        <v/>
      </c>
      <c r="AF29" s="235"/>
      <c r="AG29" s="232"/>
      <c r="AH29" s="233"/>
      <c r="AI29" s="294">
        <f>MIN(50,ROUND(RRHH!$W$14,2))</f>
        <v>0</v>
      </c>
      <c r="AJ29" s="228">
        <f t="shared" si="6"/>
        <v>0</v>
      </c>
      <c r="AK29" s="229"/>
      <c r="AL29" s="72"/>
    </row>
    <row r="30" spans="1:51" ht="15" customHeight="1" x14ac:dyDescent="0.25">
      <c r="A30" s="252" t="str">
        <f>CONCATENATE(RRHH!H15," ",RRHH!B15)</f>
        <v xml:space="preserve"> </v>
      </c>
      <c r="B30" s="253"/>
      <c r="C30" s="253"/>
      <c r="D30" s="254"/>
      <c r="E30" s="251" t="str">
        <f>RRHH!$J$15</f>
        <v/>
      </c>
      <c r="F30" s="235"/>
      <c r="G30" s="232"/>
      <c r="H30" s="233"/>
      <c r="I30" s="294">
        <f>MIN(50,ROUND(RRHH!$W$15,2))</f>
        <v>0</v>
      </c>
      <c r="J30" s="228">
        <f t="shared" si="4"/>
        <v>0</v>
      </c>
      <c r="K30" s="229"/>
      <c r="L30" s="72"/>
      <c r="N30" s="252" t="str">
        <f>CONCATENATE(RRHH!H15," ",RRHH!B15)</f>
        <v xml:space="preserve"> </v>
      </c>
      <c r="O30" s="253"/>
      <c r="P30" s="253"/>
      <c r="Q30" s="254"/>
      <c r="R30" s="234" t="str">
        <f>RRHH!$J$15</f>
        <v/>
      </c>
      <c r="S30" s="235"/>
      <c r="T30" s="232"/>
      <c r="U30" s="233"/>
      <c r="V30" s="294">
        <f>MIN(50,ROUND(RRHH!$W$15,2))</f>
        <v>0</v>
      </c>
      <c r="W30" s="228">
        <f t="shared" si="5"/>
        <v>0</v>
      </c>
      <c r="X30" s="229"/>
      <c r="Y30" s="72"/>
      <c r="AA30" s="252" t="str">
        <f>CONCATENATE(RRHH!H15," ",RRHH!B15)</f>
        <v xml:space="preserve"> </v>
      </c>
      <c r="AB30" s="253"/>
      <c r="AC30" s="253"/>
      <c r="AD30" s="254"/>
      <c r="AE30" s="234" t="str">
        <f>RRHH!$J$15</f>
        <v/>
      </c>
      <c r="AF30" s="235"/>
      <c r="AG30" s="232"/>
      <c r="AH30" s="233"/>
      <c r="AI30" s="294">
        <f>MIN(50,ROUND(RRHH!$W$15,2))</f>
        <v>0</v>
      </c>
      <c r="AJ30" s="228">
        <f t="shared" si="6"/>
        <v>0</v>
      </c>
      <c r="AK30" s="229"/>
      <c r="AL30" s="72"/>
    </row>
    <row r="31" spans="1:51" ht="15" customHeight="1" x14ac:dyDescent="0.25">
      <c r="A31" s="252" t="str">
        <f>CONCATENATE(RRHH!H16," ",RRHH!B16)</f>
        <v xml:space="preserve"> </v>
      </c>
      <c r="B31" s="253"/>
      <c r="C31" s="253"/>
      <c r="D31" s="254"/>
      <c r="E31" s="251" t="str">
        <f>RRHH!$J$16</f>
        <v/>
      </c>
      <c r="F31" s="235"/>
      <c r="G31" s="232"/>
      <c r="H31" s="233"/>
      <c r="I31" s="294">
        <f>MIN(50,ROUND(RRHH!$W$16,2))</f>
        <v>0</v>
      </c>
      <c r="J31" s="228">
        <f t="shared" si="4"/>
        <v>0</v>
      </c>
      <c r="K31" s="229"/>
      <c r="L31" s="73" t="s">
        <v>29</v>
      </c>
      <c r="N31" s="252" t="str">
        <f>CONCATENATE(RRHH!H16," ",RRHH!B16)</f>
        <v xml:space="preserve"> </v>
      </c>
      <c r="O31" s="253"/>
      <c r="P31" s="253"/>
      <c r="Q31" s="254"/>
      <c r="R31" s="234" t="str">
        <f>RRHH!$J$16</f>
        <v/>
      </c>
      <c r="S31" s="235"/>
      <c r="T31" s="232"/>
      <c r="U31" s="233"/>
      <c r="V31" s="294">
        <f>MIN(50,ROUND(RRHH!$W$16,2))</f>
        <v>0</v>
      </c>
      <c r="W31" s="228">
        <f t="shared" si="5"/>
        <v>0</v>
      </c>
      <c r="X31" s="229"/>
      <c r="Y31" s="73" t="s">
        <v>29</v>
      </c>
      <c r="AA31" s="252" t="str">
        <f>CONCATENATE(RRHH!H16," ",RRHH!B16)</f>
        <v xml:space="preserve"> </v>
      </c>
      <c r="AB31" s="253"/>
      <c r="AC31" s="253"/>
      <c r="AD31" s="254"/>
      <c r="AE31" s="234" t="str">
        <f>RRHH!$J$16</f>
        <v/>
      </c>
      <c r="AF31" s="235"/>
      <c r="AG31" s="232"/>
      <c r="AH31" s="233"/>
      <c r="AI31" s="294">
        <f>MIN(50,ROUND(RRHH!$W$16,2))</f>
        <v>0</v>
      </c>
      <c r="AJ31" s="228">
        <f t="shared" si="6"/>
        <v>0</v>
      </c>
      <c r="AK31" s="229"/>
      <c r="AL31" s="73" t="s">
        <v>29</v>
      </c>
    </row>
    <row r="32" spans="1:51" ht="15" customHeight="1" thickBot="1" x14ac:dyDescent="0.3">
      <c r="A32" s="252" t="str">
        <f>CONCATENATE(RRHH!H17," ",RRHH!B17)</f>
        <v xml:space="preserve"> </v>
      </c>
      <c r="B32" s="253"/>
      <c r="C32" s="253"/>
      <c r="D32" s="254"/>
      <c r="E32" s="251" t="str">
        <f>RRHH!$J$17</f>
        <v/>
      </c>
      <c r="F32" s="235"/>
      <c r="G32" s="232"/>
      <c r="H32" s="233"/>
      <c r="I32" s="294">
        <f>MIN(50,ROUND(RRHH!$W$17,2))</f>
        <v>0</v>
      </c>
      <c r="J32" s="228">
        <f t="shared" si="4"/>
        <v>0</v>
      </c>
      <c r="K32" s="229"/>
      <c r="L32" s="73" t="s">
        <v>177</v>
      </c>
      <c r="N32" s="252" t="str">
        <f>CONCATENATE(RRHH!H17," ",RRHH!B17)</f>
        <v xml:space="preserve"> </v>
      </c>
      <c r="O32" s="253"/>
      <c r="P32" s="253"/>
      <c r="Q32" s="254"/>
      <c r="R32" s="234" t="str">
        <f>RRHH!$J$17</f>
        <v/>
      </c>
      <c r="S32" s="235"/>
      <c r="T32" s="232"/>
      <c r="U32" s="233"/>
      <c r="V32" s="294">
        <f>MIN(50,ROUND(RRHH!$W$17,2))</f>
        <v>0</v>
      </c>
      <c r="W32" s="228">
        <f t="shared" si="5"/>
        <v>0</v>
      </c>
      <c r="X32" s="229"/>
      <c r="Y32" s="73" t="s">
        <v>180</v>
      </c>
      <c r="AA32" s="252" t="str">
        <f>CONCATENATE(RRHH!H17," ",RRHH!B17)</f>
        <v xml:space="preserve"> </v>
      </c>
      <c r="AB32" s="253"/>
      <c r="AC32" s="253"/>
      <c r="AD32" s="254"/>
      <c r="AE32" s="234" t="str">
        <f>RRHH!$J$17</f>
        <v/>
      </c>
      <c r="AF32" s="235"/>
      <c r="AG32" s="232"/>
      <c r="AH32" s="233"/>
      <c r="AI32" s="294">
        <f>MIN(50,ROUND(RRHH!$W$17,2))</f>
        <v>0</v>
      </c>
      <c r="AJ32" s="228">
        <f t="shared" si="6"/>
        <v>0</v>
      </c>
      <c r="AK32" s="229"/>
      <c r="AL32" s="73" t="s">
        <v>183</v>
      </c>
    </row>
    <row r="33" spans="1:38" ht="15" customHeight="1" thickBot="1" x14ac:dyDescent="0.3">
      <c r="A33" s="238" t="str">
        <f>CONCATENATE(RRHH!H18," ",RRHH!B18)</f>
        <v xml:space="preserve"> </v>
      </c>
      <c r="B33" s="239"/>
      <c r="C33" s="239"/>
      <c r="D33" s="240"/>
      <c r="E33" s="250" t="str">
        <f>RRHH!$J$18</f>
        <v/>
      </c>
      <c r="F33" s="237"/>
      <c r="G33" s="222"/>
      <c r="H33" s="223"/>
      <c r="I33" s="295">
        <f>MIN(50,ROUND(RRHH!$W$18,2))</f>
        <v>0</v>
      </c>
      <c r="J33" s="230">
        <f t="shared" si="4"/>
        <v>0</v>
      </c>
      <c r="K33" s="231"/>
      <c r="L33" s="74">
        <f>SUM(J24:K33)</f>
        <v>0</v>
      </c>
      <c r="N33" s="238" t="str">
        <f>CONCATENATE(RRHH!H18," ",RRHH!B18)</f>
        <v xml:space="preserve"> </v>
      </c>
      <c r="O33" s="239"/>
      <c r="P33" s="239"/>
      <c r="Q33" s="240"/>
      <c r="R33" s="236" t="str">
        <f>RRHH!$J$18</f>
        <v/>
      </c>
      <c r="S33" s="237"/>
      <c r="T33" s="222"/>
      <c r="U33" s="223"/>
      <c r="V33" s="295">
        <f>MIN(50,ROUND(RRHH!$W$18,2))</f>
        <v>0</v>
      </c>
      <c r="W33" s="230">
        <f t="shared" si="5"/>
        <v>0</v>
      </c>
      <c r="X33" s="231"/>
      <c r="Y33" s="74">
        <f>SUM(W24:W33)</f>
        <v>0</v>
      </c>
      <c r="AA33" s="238" t="str">
        <f>CONCATENATE(RRHH!H18," ",RRHH!B18)</f>
        <v xml:space="preserve"> </v>
      </c>
      <c r="AB33" s="239"/>
      <c r="AC33" s="239"/>
      <c r="AD33" s="240"/>
      <c r="AE33" s="236" t="str">
        <f>RRHH!$J$18</f>
        <v/>
      </c>
      <c r="AF33" s="237"/>
      <c r="AG33" s="222"/>
      <c r="AH33" s="223"/>
      <c r="AI33" s="295">
        <f>MIN(50,ROUND(RRHH!$W$18,2))</f>
        <v>0</v>
      </c>
      <c r="AJ33" s="230">
        <f t="shared" si="6"/>
        <v>0</v>
      </c>
      <c r="AK33" s="231"/>
      <c r="AL33" s="74">
        <f>SUM(AJ24:AJ33)</f>
        <v>0</v>
      </c>
    </row>
    <row r="34" spans="1:38" ht="15" customHeight="1" thickBot="1" x14ac:dyDescent="0.3">
      <c r="K34" s="75"/>
    </row>
    <row r="35" spans="1:38" ht="15" customHeight="1" x14ac:dyDescent="0.25">
      <c r="A35" s="214" t="s">
        <v>21</v>
      </c>
      <c r="B35" s="215"/>
      <c r="C35" s="216" t="str">
        <f>T('ESTRUCTURA PROYECTO'!D23:V23)</f>
        <v/>
      </c>
      <c r="D35" s="216"/>
      <c r="E35" s="216"/>
      <c r="F35" s="216"/>
      <c r="G35" s="216"/>
      <c r="H35" s="216"/>
      <c r="I35" s="216"/>
      <c r="J35" s="216"/>
      <c r="K35" s="216"/>
      <c r="L35" s="217"/>
      <c r="N35" s="214" t="s">
        <v>21</v>
      </c>
      <c r="O35" s="215"/>
      <c r="P35" s="216" t="str">
        <f>T('ESTRUCTURA PROYECTO'!AA23:AS23)</f>
        <v/>
      </c>
      <c r="Q35" s="216"/>
      <c r="R35" s="216"/>
      <c r="S35" s="216"/>
      <c r="T35" s="216"/>
      <c r="U35" s="216"/>
      <c r="V35" s="216"/>
      <c r="W35" s="216"/>
      <c r="X35" s="216"/>
      <c r="Y35" s="217"/>
      <c r="AA35" s="214" t="s">
        <v>21</v>
      </c>
      <c r="AB35" s="215"/>
      <c r="AC35" s="216" t="str">
        <f>T('ESTRUCTURA PROYECTO'!AX23:BP23)</f>
        <v/>
      </c>
      <c r="AD35" s="216"/>
      <c r="AE35" s="216"/>
      <c r="AF35" s="216"/>
      <c r="AG35" s="216"/>
      <c r="AH35" s="216"/>
      <c r="AI35" s="216"/>
      <c r="AJ35" s="216"/>
      <c r="AK35" s="216"/>
      <c r="AL35" s="217"/>
    </row>
    <row r="36" spans="1:38" ht="15" customHeight="1" thickBot="1" x14ac:dyDescent="0.3">
      <c r="A36" s="220" t="s">
        <v>39</v>
      </c>
      <c r="B36" s="221"/>
      <c r="C36" s="218"/>
      <c r="D36" s="218"/>
      <c r="E36" s="218"/>
      <c r="F36" s="218"/>
      <c r="G36" s="218"/>
      <c r="H36" s="218"/>
      <c r="I36" s="218"/>
      <c r="J36" s="218"/>
      <c r="K36" s="218"/>
      <c r="L36" s="219"/>
      <c r="N36" s="220" t="s">
        <v>52</v>
      </c>
      <c r="O36" s="221"/>
      <c r="P36" s="218"/>
      <c r="Q36" s="218"/>
      <c r="R36" s="218"/>
      <c r="S36" s="218"/>
      <c r="T36" s="218"/>
      <c r="U36" s="218"/>
      <c r="V36" s="218"/>
      <c r="W36" s="218"/>
      <c r="X36" s="218"/>
      <c r="Y36" s="219"/>
      <c r="AA36" s="220" t="s">
        <v>65</v>
      </c>
      <c r="AB36" s="221"/>
      <c r="AC36" s="218"/>
      <c r="AD36" s="218"/>
      <c r="AE36" s="218"/>
      <c r="AF36" s="218"/>
      <c r="AG36" s="218"/>
      <c r="AH36" s="218"/>
      <c r="AI36" s="218"/>
      <c r="AJ36" s="218"/>
      <c r="AK36" s="218"/>
      <c r="AL36" s="219"/>
    </row>
    <row r="37" spans="1:38" ht="15" customHeight="1" thickBot="1" x14ac:dyDescent="0.3"/>
    <row r="38" spans="1:38" ht="15" customHeight="1" thickBot="1" x14ac:dyDescent="0.3">
      <c r="C38" s="69"/>
      <c r="D38" s="69"/>
      <c r="E38" s="258" t="s">
        <v>10</v>
      </c>
      <c r="F38" s="259"/>
      <c r="G38" s="224" t="s">
        <v>38</v>
      </c>
      <c r="H38" s="241"/>
      <c r="I38" s="70" t="s">
        <v>31</v>
      </c>
      <c r="J38" s="224" t="s">
        <v>17</v>
      </c>
      <c r="K38" s="225"/>
      <c r="L38" s="71"/>
      <c r="P38" s="69"/>
      <c r="Q38" s="69"/>
      <c r="R38" s="258" t="s">
        <v>10</v>
      </c>
      <c r="S38" s="259"/>
      <c r="T38" s="224" t="s">
        <v>38</v>
      </c>
      <c r="U38" s="241"/>
      <c r="V38" s="70" t="s">
        <v>31</v>
      </c>
      <c r="W38" s="224" t="s">
        <v>17</v>
      </c>
      <c r="X38" s="225"/>
      <c r="Y38" s="71"/>
      <c r="AC38" s="69"/>
      <c r="AD38" s="69"/>
      <c r="AE38" s="258" t="s">
        <v>10</v>
      </c>
      <c r="AF38" s="259"/>
      <c r="AG38" s="224" t="s">
        <v>38</v>
      </c>
      <c r="AH38" s="241"/>
      <c r="AI38" s="70" t="s">
        <v>31</v>
      </c>
      <c r="AJ38" s="224" t="s">
        <v>17</v>
      </c>
      <c r="AK38" s="225"/>
      <c r="AL38" s="71"/>
    </row>
    <row r="39" spans="1:38" ht="15" customHeight="1" x14ac:dyDescent="0.25">
      <c r="A39" s="255" t="str">
        <f>CONCATENATE(RRHH!H9," ",RRHH!B9)</f>
        <v xml:space="preserve"> </v>
      </c>
      <c r="B39" s="256"/>
      <c r="C39" s="256"/>
      <c r="D39" s="257"/>
      <c r="E39" s="260" t="str">
        <f>RRHH!$J$9</f>
        <v/>
      </c>
      <c r="F39" s="261"/>
      <c r="G39" s="242"/>
      <c r="H39" s="243"/>
      <c r="I39" s="293">
        <f>MIN(50,ROUND(RRHH!$W$9,2))</f>
        <v>0</v>
      </c>
      <c r="J39" s="226">
        <f>ROUND(G39*I39,2)</f>
        <v>0</v>
      </c>
      <c r="K39" s="227"/>
      <c r="L39" s="72"/>
      <c r="N39" s="255" t="str">
        <f>CONCATENATE(RRHH!H9," ",RRHH!B9)</f>
        <v xml:space="preserve"> </v>
      </c>
      <c r="O39" s="256"/>
      <c r="P39" s="256"/>
      <c r="Q39" s="257"/>
      <c r="R39" s="262" t="str">
        <f>RRHH!$J$9</f>
        <v/>
      </c>
      <c r="S39" s="261"/>
      <c r="T39" s="242"/>
      <c r="U39" s="243"/>
      <c r="V39" s="293">
        <f>MIN(50,ROUND(RRHH!$W$9,2))</f>
        <v>0</v>
      </c>
      <c r="W39" s="226">
        <f>ROUND(T39*V39,2)</f>
        <v>0</v>
      </c>
      <c r="X39" s="227"/>
      <c r="Y39" s="72"/>
      <c r="AA39" s="255" t="str">
        <f>CONCATENATE(RRHH!H9," ",RRHH!B9)</f>
        <v xml:space="preserve"> </v>
      </c>
      <c r="AB39" s="256"/>
      <c r="AC39" s="256"/>
      <c r="AD39" s="257"/>
      <c r="AE39" s="262" t="str">
        <f>RRHH!$J$9</f>
        <v/>
      </c>
      <c r="AF39" s="261"/>
      <c r="AG39" s="242"/>
      <c r="AH39" s="243"/>
      <c r="AI39" s="293">
        <f>MIN(50,ROUND(RRHH!$W$9,2))</f>
        <v>0</v>
      </c>
      <c r="AJ39" s="226">
        <f>ROUND(AG39*AI39,2)</f>
        <v>0</v>
      </c>
      <c r="AK39" s="227"/>
      <c r="AL39" s="72"/>
    </row>
    <row r="40" spans="1:38" ht="15" customHeight="1" x14ac:dyDescent="0.25">
      <c r="A40" s="252" t="str">
        <f>CONCATENATE(RRHH!H10," ",RRHH!B10)</f>
        <v xml:space="preserve"> </v>
      </c>
      <c r="B40" s="253"/>
      <c r="C40" s="253"/>
      <c r="D40" s="254"/>
      <c r="E40" s="251" t="str">
        <f>RRHH!$J$10</f>
        <v/>
      </c>
      <c r="F40" s="235"/>
      <c r="G40" s="232"/>
      <c r="H40" s="233"/>
      <c r="I40" s="294">
        <f>MIN(50,ROUND(RRHH!$W$10,2))</f>
        <v>0</v>
      </c>
      <c r="J40" s="228">
        <f t="shared" ref="J40:J48" si="7">ROUND(G40*I40,2)</f>
        <v>0</v>
      </c>
      <c r="K40" s="229"/>
      <c r="L40" s="72"/>
      <c r="N40" s="252" t="str">
        <f>CONCATENATE(RRHH!H10," ",RRHH!B10)</f>
        <v xml:space="preserve"> </v>
      </c>
      <c r="O40" s="253"/>
      <c r="P40" s="253"/>
      <c r="Q40" s="254"/>
      <c r="R40" s="234" t="str">
        <f>RRHH!$J$10</f>
        <v/>
      </c>
      <c r="S40" s="235"/>
      <c r="T40" s="232"/>
      <c r="U40" s="233"/>
      <c r="V40" s="294">
        <f>MIN(50,ROUND(RRHH!$W$10,2))</f>
        <v>0</v>
      </c>
      <c r="W40" s="228">
        <f t="shared" ref="W40:W48" si="8">ROUND(T40*V40,2)</f>
        <v>0</v>
      </c>
      <c r="X40" s="229"/>
      <c r="Y40" s="72"/>
      <c r="AA40" s="252" t="str">
        <f>CONCATENATE(RRHH!H10," ",RRHH!B10)</f>
        <v xml:space="preserve"> </v>
      </c>
      <c r="AB40" s="253"/>
      <c r="AC40" s="253"/>
      <c r="AD40" s="254"/>
      <c r="AE40" s="234" t="str">
        <f>RRHH!$J$10</f>
        <v/>
      </c>
      <c r="AF40" s="235"/>
      <c r="AG40" s="232"/>
      <c r="AH40" s="233"/>
      <c r="AI40" s="294">
        <f>MIN(50,ROUND(RRHH!$W$10,2))</f>
        <v>0</v>
      </c>
      <c r="AJ40" s="228">
        <f t="shared" ref="AJ40:AJ48" si="9">ROUND(AG40*AI40,2)</f>
        <v>0</v>
      </c>
      <c r="AK40" s="229"/>
      <c r="AL40" s="72"/>
    </row>
    <row r="41" spans="1:38" ht="15" customHeight="1" x14ac:dyDescent="0.25">
      <c r="A41" s="252" t="str">
        <f>CONCATENATE(RRHH!H11," ",RRHH!B11)</f>
        <v xml:space="preserve"> </v>
      </c>
      <c r="B41" s="253"/>
      <c r="C41" s="253"/>
      <c r="D41" s="254"/>
      <c r="E41" s="251" t="str">
        <f>RRHH!$J$11</f>
        <v/>
      </c>
      <c r="F41" s="235"/>
      <c r="G41" s="232"/>
      <c r="H41" s="233"/>
      <c r="I41" s="294">
        <f>MIN(50,ROUND(RRHH!$W$11,2))</f>
        <v>0</v>
      </c>
      <c r="J41" s="228">
        <f t="shared" si="7"/>
        <v>0</v>
      </c>
      <c r="K41" s="229"/>
      <c r="L41" s="72"/>
      <c r="N41" s="252" t="str">
        <f>CONCATENATE(RRHH!H11," ",RRHH!B11)</f>
        <v xml:space="preserve"> </v>
      </c>
      <c r="O41" s="253"/>
      <c r="P41" s="253"/>
      <c r="Q41" s="254"/>
      <c r="R41" s="234" t="str">
        <f>RRHH!$J$11</f>
        <v/>
      </c>
      <c r="S41" s="235"/>
      <c r="T41" s="232"/>
      <c r="U41" s="233"/>
      <c r="V41" s="294">
        <f>MIN(50,ROUND(RRHH!$W$11,2))</f>
        <v>0</v>
      </c>
      <c r="W41" s="228">
        <f t="shared" si="8"/>
        <v>0</v>
      </c>
      <c r="X41" s="229"/>
      <c r="Y41" s="72"/>
      <c r="AA41" s="252" t="str">
        <f>CONCATENATE(RRHH!H11," ",RRHH!B11)</f>
        <v xml:space="preserve"> </v>
      </c>
      <c r="AB41" s="253"/>
      <c r="AC41" s="253"/>
      <c r="AD41" s="254"/>
      <c r="AE41" s="234" t="str">
        <f>RRHH!$J$11</f>
        <v/>
      </c>
      <c r="AF41" s="235"/>
      <c r="AG41" s="232"/>
      <c r="AH41" s="233"/>
      <c r="AI41" s="294">
        <f>MIN(50,ROUND(RRHH!$W$11,2))</f>
        <v>0</v>
      </c>
      <c r="AJ41" s="228">
        <f t="shared" si="9"/>
        <v>0</v>
      </c>
      <c r="AK41" s="229"/>
      <c r="AL41" s="72"/>
    </row>
    <row r="42" spans="1:38" ht="15" customHeight="1" x14ac:dyDescent="0.25">
      <c r="A42" s="252" t="str">
        <f>CONCATENATE(RRHH!H12," ",RRHH!B12)</f>
        <v xml:space="preserve"> </v>
      </c>
      <c r="B42" s="253"/>
      <c r="C42" s="253"/>
      <c r="D42" s="254"/>
      <c r="E42" s="251" t="str">
        <f>RRHH!$J$12</f>
        <v/>
      </c>
      <c r="F42" s="235"/>
      <c r="G42" s="232"/>
      <c r="H42" s="233"/>
      <c r="I42" s="294">
        <f>MIN(50,ROUND(RRHH!$W$12,2))</f>
        <v>0</v>
      </c>
      <c r="J42" s="228">
        <f t="shared" si="7"/>
        <v>0</v>
      </c>
      <c r="K42" s="229"/>
      <c r="L42" s="72"/>
      <c r="N42" s="252" t="str">
        <f>CONCATENATE(RRHH!H12," ",RRHH!B12)</f>
        <v xml:space="preserve"> </v>
      </c>
      <c r="O42" s="253"/>
      <c r="P42" s="253"/>
      <c r="Q42" s="254"/>
      <c r="R42" s="234" t="str">
        <f>RRHH!$J$12</f>
        <v/>
      </c>
      <c r="S42" s="235"/>
      <c r="T42" s="232"/>
      <c r="U42" s="233"/>
      <c r="V42" s="294">
        <f>MIN(50,ROUND(RRHH!$W$12,2))</f>
        <v>0</v>
      </c>
      <c r="W42" s="228">
        <f t="shared" si="8"/>
        <v>0</v>
      </c>
      <c r="X42" s="229"/>
      <c r="Y42" s="72"/>
      <c r="AA42" s="252" t="str">
        <f>CONCATENATE(RRHH!H12," ",RRHH!B12)</f>
        <v xml:space="preserve"> </v>
      </c>
      <c r="AB42" s="253"/>
      <c r="AC42" s="253"/>
      <c r="AD42" s="254"/>
      <c r="AE42" s="234" t="str">
        <f>RRHH!$J$12</f>
        <v/>
      </c>
      <c r="AF42" s="235"/>
      <c r="AG42" s="232"/>
      <c r="AH42" s="233"/>
      <c r="AI42" s="294">
        <f>MIN(50,ROUND(RRHH!$W$12,2))</f>
        <v>0</v>
      </c>
      <c r="AJ42" s="228">
        <f t="shared" si="9"/>
        <v>0</v>
      </c>
      <c r="AK42" s="229"/>
      <c r="AL42" s="72"/>
    </row>
    <row r="43" spans="1:38" ht="15" customHeight="1" x14ac:dyDescent="0.25">
      <c r="A43" s="252" t="str">
        <f>CONCATENATE(RRHH!H13," ",RRHH!B13)</f>
        <v xml:space="preserve"> </v>
      </c>
      <c r="B43" s="253"/>
      <c r="C43" s="253"/>
      <c r="D43" s="254"/>
      <c r="E43" s="251" t="str">
        <f>RRHH!$J$13</f>
        <v/>
      </c>
      <c r="F43" s="235"/>
      <c r="G43" s="232"/>
      <c r="H43" s="233"/>
      <c r="I43" s="294">
        <f>MIN(50,ROUND(RRHH!$W$13,2))</f>
        <v>0</v>
      </c>
      <c r="J43" s="228">
        <f t="shared" si="7"/>
        <v>0</v>
      </c>
      <c r="K43" s="229"/>
      <c r="L43" s="72"/>
      <c r="N43" s="252" t="str">
        <f>CONCATENATE(RRHH!H13," ",RRHH!B13)</f>
        <v xml:space="preserve"> </v>
      </c>
      <c r="O43" s="253"/>
      <c r="P43" s="253"/>
      <c r="Q43" s="254"/>
      <c r="R43" s="234" t="str">
        <f>RRHH!$J$13</f>
        <v/>
      </c>
      <c r="S43" s="235"/>
      <c r="T43" s="232"/>
      <c r="U43" s="233"/>
      <c r="V43" s="294">
        <f>MIN(50,ROUND(RRHH!$W$13,2))</f>
        <v>0</v>
      </c>
      <c r="W43" s="228">
        <f t="shared" si="8"/>
        <v>0</v>
      </c>
      <c r="X43" s="229"/>
      <c r="Y43" s="72"/>
      <c r="AA43" s="252" t="str">
        <f>CONCATENATE(RRHH!H13," ",RRHH!B13)</f>
        <v xml:space="preserve"> </v>
      </c>
      <c r="AB43" s="253"/>
      <c r="AC43" s="253"/>
      <c r="AD43" s="254"/>
      <c r="AE43" s="234" t="str">
        <f>RRHH!$J$13</f>
        <v/>
      </c>
      <c r="AF43" s="235"/>
      <c r="AG43" s="232"/>
      <c r="AH43" s="233"/>
      <c r="AI43" s="294">
        <f>MIN(50,ROUND(RRHH!$W$13,2))</f>
        <v>0</v>
      </c>
      <c r="AJ43" s="228">
        <f t="shared" si="9"/>
        <v>0</v>
      </c>
      <c r="AK43" s="229"/>
      <c r="AL43" s="72"/>
    </row>
    <row r="44" spans="1:38" ht="15" customHeight="1" x14ac:dyDescent="0.25">
      <c r="A44" s="252" t="str">
        <f>CONCATENATE(RRHH!H14," ",RRHH!B14)</f>
        <v xml:space="preserve"> </v>
      </c>
      <c r="B44" s="253"/>
      <c r="C44" s="253"/>
      <c r="D44" s="254"/>
      <c r="E44" s="251" t="str">
        <f>RRHH!$J$14</f>
        <v/>
      </c>
      <c r="F44" s="235"/>
      <c r="G44" s="232"/>
      <c r="H44" s="233"/>
      <c r="I44" s="294">
        <f>MIN(50,ROUND(RRHH!$W$14,2))</f>
        <v>0</v>
      </c>
      <c r="J44" s="228">
        <f t="shared" si="7"/>
        <v>0</v>
      </c>
      <c r="K44" s="229"/>
      <c r="L44" s="72"/>
      <c r="N44" s="252" t="str">
        <f>CONCATENATE(RRHH!H14," ",RRHH!B14)</f>
        <v xml:space="preserve"> </v>
      </c>
      <c r="O44" s="253"/>
      <c r="P44" s="253"/>
      <c r="Q44" s="254"/>
      <c r="R44" s="234" t="str">
        <f>RRHH!$J$14</f>
        <v/>
      </c>
      <c r="S44" s="235"/>
      <c r="T44" s="232"/>
      <c r="U44" s="233"/>
      <c r="V44" s="294">
        <f>MIN(50,ROUND(RRHH!$W$14,2))</f>
        <v>0</v>
      </c>
      <c r="W44" s="228">
        <f t="shared" si="8"/>
        <v>0</v>
      </c>
      <c r="X44" s="229"/>
      <c r="Y44" s="72"/>
      <c r="AA44" s="252" t="str">
        <f>CONCATENATE(RRHH!H14," ",RRHH!B14)</f>
        <v xml:space="preserve"> </v>
      </c>
      <c r="AB44" s="253"/>
      <c r="AC44" s="253"/>
      <c r="AD44" s="254"/>
      <c r="AE44" s="234" t="str">
        <f>RRHH!$J$14</f>
        <v/>
      </c>
      <c r="AF44" s="235"/>
      <c r="AG44" s="232"/>
      <c r="AH44" s="233"/>
      <c r="AI44" s="294">
        <f>MIN(50,ROUND(RRHH!$W$14,2))</f>
        <v>0</v>
      </c>
      <c r="AJ44" s="228">
        <f t="shared" si="9"/>
        <v>0</v>
      </c>
      <c r="AK44" s="229"/>
      <c r="AL44" s="72"/>
    </row>
    <row r="45" spans="1:38" ht="15" customHeight="1" x14ac:dyDescent="0.25">
      <c r="A45" s="252" t="str">
        <f>CONCATENATE(RRHH!H15," ",RRHH!B15)</f>
        <v xml:space="preserve"> </v>
      </c>
      <c r="B45" s="253"/>
      <c r="C45" s="253"/>
      <c r="D45" s="254"/>
      <c r="E45" s="251" t="str">
        <f>RRHH!$J$15</f>
        <v/>
      </c>
      <c r="F45" s="235"/>
      <c r="G45" s="232"/>
      <c r="H45" s="233"/>
      <c r="I45" s="294">
        <f>MIN(50,ROUND(RRHH!$W$15,2))</f>
        <v>0</v>
      </c>
      <c r="J45" s="228">
        <f t="shared" si="7"/>
        <v>0</v>
      </c>
      <c r="K45" s="229"/>
      <c r="L45" s="72"/>
      <c r="N45" s="252" t="str">
        <f>CONCATENATE(RRHH!H15," ",RRHH!B15)</f>
        <v xml:space="preserve"> </v>
      </c>
      <c r="O45" s="253"/>
      <c r="P45" s="253"/>
      <c r="Q45" s="254"/>
      <c r="R45" s="234" t="str">
        <f>RRHH!$J$15</f>
        <v/>
      </c>
      <c r="S45" s="235"/>
      <c r="T45" s="232"/>
      <c r="U45" s="233"/>
      <c r="V45" s="294">
        <f>MIN(50,ROUND(RRHH!$W$15,2))</f>
        <v>0</v>
      </c>
      <c r="W45" s="228">
        <f t="shared" si="8"/>
        <v>0</v>
      </c>
      <c r="X45" s="229"/>
      <c r="Y45" s="72"/>
      <c r="AA45" s="252" t="str">
        <f>CONCATENATE(RRHH!H15," ",RRHH!B15)</f>
        <v xml:space="preserve"> </v>
      </c>
      <c r="AB45" s="253"/>
      <c r="AC45" s="253"/>
      <c r="AD45" s="254"/>
      <c r="AE45" s="234" t="str">
        <f>RRHH!$J$15</f>
        <v/>
      </c>
      <c r="AF45" s="235"/>
      <c r="AG45" s="232"/>
      <c r="AH45" s="233"/>
      <c r="AI45" s="294">
        <f>MIN(50,ROUND(RRHH!$W$15,2))</f>
        <v>0</v>
      </c>
      <c r="AJ45" s="228">
        <f t="shared" si="9"/>
        <v>0</v>
      </c>
      <c r="AK45" s="229"/>
      <c r="AL45" s="72"/>
    </row>
    <row r="46" spans="1:38" ht="15" customHeight="1" x14ac:dyDescent="0.25">
      <c r="A46" s="252" t="str">
        <f>CONCATENATE(RRHH!H16," ",RRHH!B16)</f>
        <v xml:space="preserve"> </v>
      </c>
      <c r="B46" s="253"/>
      <c r="C46" s="253"/>
      <c r="D46" s="254"/>
      <c r="E46" s="251" t="str">
        <f>RRHH!$J$16</f>
        <v/>
      </c>
      <c r="F46" s="235"/>
      <c r="G46" s="232"/>
      <c r="H46" s="233"/>
      <c r="I46" s="294">
        <f>MIN(50,ROUND(RRHH!$W$16,2))</f>
        <v>0</v>
      </c>
      <c r="J46" s="228">
        <f t="shared" si="7"/>
        <v>0</v>
      </c>
      <c r="K46" s="229"/>
      <c r="L46" s="73" t="s">
        <v>29</v>
      </c>
      <c r="N46" s="252" t="str">
        <f>CONCATENATE(RRHH!H16," ",RRHH!B16)</f>
        <v xml:space="preserve"> </v>
      </c>
      <c r="O46" s="253"/>
      <c r="P46" s="253"/>
      <c r="Q46" s="254"/>
      <c r="R46" s="234" t="str">
        <f>RRHH!$J$16</f>
        <v/>
      </c>
      <c r="S46" s="235"/>
      <c r="T46" s="232"/>
      <c r="U46" s="233"/>
      <c r="V46" s="294">
        <f>MIN(50,ROUND(RRHH!$W$16,2))</f>
        <v>0</v>
      </c>
      <c r="W46" s="228">
        <f t="shared" si="8"/>
        <v>0</v>
      </c>
      <c r="X46" s="229"/>
      <c r="Y46" s="73" t="s">
        <v>29</v>
      </c>
      <c r="AA46" s="252" t="str">
        <f>CONCATENATE(RRHH!H16," ",RRHH!B16)</f>
        <v xml:space="preserve"> </v>
      </c>
      <c r="AB46" s="253"/>
      <c r="AC46" s="253"/>
      <c r="AD46" s="254"/>
      <c r="AE46" s="234" t="str">
        <f>RRHH!$J$16</f>
        <v/>
      </c>
      <c r="AF46" s="235"/>
      <c r="AG46" s="232"/>
      <c r="AH46" s="233"/>
      <c r="AI46" s="294">
        <f>MIN(50,ROUND(RRHH!$W$16,2))</f>
        <v>0</v>
      </c>
      <c r="AJ46" s="228">
        <f t="shared" si="9"/>
        <v>0</v>
      </c>
      <c r="AK46" s="229"/>
      <c r="AL46" s="73" t="s">
        <v>29</v>
      </c>
    </row>
    <row r="47" spans="1:38" ht="15" customHeight="1" thickBot="1" x14ac:dyDescent="0.3">
      <c r="A47" s="252" t="str">
        <f>CONCATENATE(RRHH!H17," ",RRHH!B17)</f>
        <v xml:space="preserve"> </v>
      </c>
      <c r="B47" s="253"/>
      <c r="C47" s="253"/>
      <c r="D47" s="254"/>
      <c r="E47" s="251" t="str">
        <f>RRHH!$J$17</f>
        <v/>
      </c>
      <c r="F47" s="235"/>
      <c r="G47" s="232"/>
      <c r="H47" s="233"/>
      <c r="I47" s="294">
        <f>MIN(50,ROUND(RRHH!$W$17,2))</f>
        <v>0</v>
      </c>
      <c r="J47" s="228">
        <f t="shared" si="7"/>
        <v>0</v>
      </c>
      <c r="K47" s="229"/>
      <c r="L47" s="73" t="s">
        <v>178</v>
      </c>
      <c r="N47" s="252" t="str">
        <f>CONCATENATE(RRHH!H17," ",RRHH!B17)</f>
        <v xml:space="preserve"> </v>
      </c>
      <c r="O47" s="253"/>
      <c r="P47" s="253"/>
      <c r="Q47" s="254"/>
      <c r="R47" s="234" t="str">
        <f>RRHH!$J$17</f>
        <v/>
      </c>
      <c r="S47" s="235"/>
      <c r="T47" s="232"/>
      <c r="U47" s="233"/>
      <c r="V47" s="294">
        <f>MIN(50,ROUND(RRHH!$W$17,2))</f>
        <v>0</v>
      </c>
      <c r="W47" s="228">
        <f t="shared" si="8"/>
        <v>0</v>
      </c>
      <c r="X47" s="229"/>
      <c r="Y47" s="73" t="s">
        <v>181</v>
      </c>
      <c r="AA47" s="252" t="str">
        <f>CONCATENATE(RRHH!H17," ",RRHH!B17)</f>
        <v xml:space="preserve"> </v>
      </c>
      <c r="AB47" s="253"/>
      <c r="AC47" s="253"/>
      <c r="AD47" s="254"/>
      <c r="AE47" s="234" t="str">
        <f>RRHH!$J$17</f>
        <v/>
      </c>
      <c r="AF47" s="235"/>
      <c r="AG47" s="232"/>
      <c r="AH47" s="233"/>
      <c r="AI47" s="294">
        <f>MIN(50,ROUND(RRHH!$W$17,2))</f>
        <v>0</v>
      </c>
      <c r="AJ47" s="228">
        <f t="shared" si="9"/>
        <v>0</v>
      </c>
      <c r="AK47" s="229"/>
      <c r="AL47" s="73" t="s">
        <v>184</v>
      </c>
    </row>
    <row r="48" spans="1:38" ht="15" customHeight="1" thickBot="1" x14ac:dyDescent="0.3">
      <c r="A48" s="238" t="str">
        <f>CONCATENATE(RRHH!H18," ",RRHH!B18)</f>
        <v xml:space="preserve"> </v>
      </c>
      <c r="B48" s="239"/>
      <c r="C48" s="239"/>
      <c r="D48" s="240"/>
      <c r="E48" s="250" t="str">
        <f>RRHH!$J$18</f>
        <v/>
      </c>
      <c r="F48" s="237"/>
      <c r="G48" s="222"/>
      <c r="H48" s="223"/>
      <c r="I48" s="295">
        <f>MIN(50,ROUND(RRHH!$W$18,2))</f>
        <v>0</v>
      </c>
      <c r="J48" s="230">
        <f t="shared" si="7"/>
        <v>0</v>
      </c>
      <c r="K48" s="231"/>
      <c r="L48" s="74">
        <f>SUM(J39:K48)</f>
        <v>0</v>
      </c>
      <c r="N48" s="238" t="str">
        <f>CONCATENATE(RRHH!H18," ",RRHH!B18)</f>
        <v xml:space="preserve"> </v>
      </c>
      <c r="O48" s="239"/>
      <c r="P48" s="239"/>
      <c r="Q48" s="240"/>
      <c r="R48" s="236" t="str">
        <f>RRHH!$J$18</f>
        <v/>
      </c>
      <c r="S48" s="237"/>
      <c r="T48" s="222"/>
      <c r="U48" s="223"/>
      <c r="V48" s="295">
        <f>MIN(50,ROUND(RRHH!$W$18,2))</f>
        <v>0</v>
      </c>
      <c r="W48" s="230">
        <f t="shared" si="8"/>
        <v>0</v>
      </c>
      <c r="X48" s="231"/>
      <c r="Y48" s="74">
        <f>SUM(W39:W48)</f>
        <v>0</v>
      </c>
      <c r="AA48" s="238" t="str">
        <f>CONCATENATE(RRHH!H18," ",RRHH!B18)</f>
        <v xml:space="preserve"> </v>
      </c>
      <c r="AB48" s="239"/>
      <c r="AC48" s="239"/>
      <c r="AD48" s="240"/>
      <c r="AE48" s="236" t="str">
        <f>RRHH!$J$18</f>
        <v/>
      </c>
      <c r="AF48" s="237"/>
      <c r="AG48" s="222"/>
      <c r="AH48" s="223"/>
      <c r="AI48" s="295">
        <f>MIN(50,ROUND(RRHH!$W$18,2))</f>
        <v>0</v>
      </c>
      <c r="AJ48" s="230">
        <f t="shared" si="9"/>
        <v>0</v>
      </c>
      <c r="AK48" s="231"/>
      <c r="AL48" s="74">
        <f>SUM(AJ39:AJ48)</f>
        <v>0</v>
      </c>
    </row>
    <row r="50" spans="12:51" ht="15" customHeight="1" x14ac:dyDescent="0.25">
      <c r="L50" s="53" t="s">
        <v>0</v>
      </c>
      <c r="Y50" s="53" t="s">
        <v>0</v>
      </c>
      <c r="AL50" s="53" t="s">
        <v>0</v>
      </c>
      <c r="AY50" s="53" t="s">
        <v>0</v>
      </c>
    </row>
    <row r="51" spans="12:51" ht="15" customHeight="1" x14ac:dyDescent="0.25">
      <c r="L51" s="59" t="s">
        <v>1</v>
      </c>
      <c r="Y51" s="59" t="s">
        <v>1</v>
      </c>
      <c r="AL51" s="59" t="s">
        <v>1</v>
      </c>
      <c r="AY51" s="59" t="s">
        <v>1</v>
      </c>
    </row>
    <row r="52" spans="12:51" ht="15" customHeight="1" x14ac:dyDescent="0.25">
      <c r="L52" s="59" t="s">
        <v>122</v>
      </c>
      <c r="Y52" s="59" t="s">
        <v>124</v>
      </c>
      <c r="AL52" s="59" t="s">
        <v>125</v>
      </c>
      <c r="AY52" s="59" t="s">
        <v>126</v>
      </c>
    </row>
  </sheetData>
  <sheetProtection algorithmName="SHA-512" hashValue="ZuaHVPJu7ZX6jZTd0YsRe7IYY13/Husaa7fRWgi0ayK2eMDe6BqQ5shFZO/o/CzChfeQPxVc2xBCxtzJ2afv/Q==" saltValue="yO9ODbZ7UAgaZWQAxf2JbQ==" spinCount="100000" sheet="1" objects="1" scenarios="1" selectLockedCells="1"/>
  <mergeCells count="460">
    <mergeCell ref="AN12:AQ12"/>
    <mergeCell ref="AN13:AQ13"/>
    <mergeCell ref="AN14:AQ14"/>
    <mergeCell ref="AN15:AQ15"/>
    <mergeCell ref="AN16:AQ16"/>
    <mergeCell ref="AN17:AQ17"/>
    <mergeCell ref="N47:Q47"/>
    <mergeCell ref="N48:Q48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24:AD24"/>
    <mergeCell ref="AA25:AD25"/>
    <mergeCell ref="AA26:AD26"/>
    <mergeCell ref="AA27:AD27"/>
    <mergeCell ref="AA28:AD28"/>
    <mergeCell ref="AA29:AD29"/>
    <mergeCell ref="AA30:AD30"/>
    <mergeCell ref="AA31:AD31"/>
    <mergeCell ref="AA32:AD32"/>
    <mergeCell ref="AA33:AD33"/>
    <mergeCell ref="AA39:AD39"/>
    <mergeCell ref="AA40:AD40"/>
    <mergeCell ref="A47:D47"/>
    <mergeCell ref="A48:D48"/>
    <mergeCell ref="N9:Q9"/>
    <mergeCell ref="N10:Q10"/>
    <mergeCell ref="N11:Q11"/>
    <mergeCell ref="N12:Q12"/>
    <mergeCell ref="N13:Q13"/>
    <mergeCell ref="N14:Q14"/>
    <mergeCell ref="N15:Q15"/>
    <mergeCell ref="N16:Q16"/>
    <mergeCell ref="N17:Q17"/>
    <mergeCell ref="N18:Q18"/>
    <mergeCell ref="N24:Q24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9:Q39"/>
    <mergeCell ref="N40:Q40"/>
    <mergeCell ref="AJ38:AK38"/>
    <mergeCell ref="AE39:AF39"/>
    <mergeCell ref="AG39:AH39"/>
    <mergeCell ref="AJ39:AK39"/>
    <mergeCell ref="AR8:AS8"/>
    <mergeCell ref="AT8:AU8"/>
    <mergeCell ref="AR9:AS9"/>
    <mergeCell ref="AT9:AU9"/>
    <mergeCell ref="AR10:AS10"/>
    <mergeCell ref="AT10:AU10"/>
    <mergeCell ref="AR11:AS11"/>
    <mergeCell ref="AT11:AU11"/>
    <mergeCell ref="AR12:AS12"/>
    <mergeCell ref="AT12:AU12"/>
    <mergeCell ref="AR13:AS13"/>
    <mergeCell ref="AT13:AU13"/>
    <mergeCell ref="AR14:AS14"/>
    <mergeCell ref="AT14:AU14"/>
    <mergeCell ref="AR15:AS15"/>
    <mergeCell ref="AT15:AU15"/>
    <mergeCell ref="AR16:AS16"/>
    <mergeCell ref="AN9:AQ9"/>
    <mergeCell ref="AN10:AQ10"/>
    <mergeCell ref="AN11:AQ11"/>
    <mergeCell ref="AA48:AD48"/>
    <mergeCell ref="AE43:AF43"/>
    <mergeCell ref="AG43:AH43"/>
    <mergeCell ref="AJ43:AK43"/>
    <mergeCell ref="AE44:AF44"/>
    <mergeCell ref="AG44:AH44"/>
    <mergeCell ref="AJ44:AK44"/>
    <mergeCell ref="AE45:AF45"/>
    <mergeCell ref="AG45:AH45"/>
    <mergeCell ref="AJ45:AK45"/>
    <mergeCell ref="AA43:AD43"/>
    <mergeCell ref="AA44:AD44"/>
    <mergeCell ref="AA45:AD45"/>
    <mergeCell ref="AE46:AF46"/>
    <mergeCell ref="AG46:AH46"/>
    <mergeCell ref="AJ46:AK46"/>
    <mergeCell ref="AE47:AF47"/>
    <mergeCell ref="AG47:AH47"/>
    <mergeCell ref="AJ47:AK47"/>
    <mergeCell ref="AE48:AF48"/>
    <mergeCell ref="AG48:AH48"/>
    <mergeCell ref="AJ48:AK48"/>
    <mergeCell ref="AJ40:AK40"/>
    <mergeCell ref="AE41:AF41"/>
    <mergeCell ref="AG41:AH41"/>
    <mergeCell ref="AJ41:AK41"/>
    <mergeCell ref="AE42:AF42"/>
    <mergeCell ref="AG42:AH42"/>
    <mergeCell ref="AJ42:AK42"/>
    <mergeCell ref="AA46:AD46"/>
    <mergeCell ref="AA47:AD47"/>
    <mergeCell ref="AA41:AD41"/>
    <mergeCell ref="AA42:AD42"/>
    <mergeCell ref="AE33:AF33"/>
    <mergeCell ref="AG33:AH33"/>
    <mergeCell ref="AG11:AH11"/>
    <mergeCell ref="AE12:AF12"/>
    <mergeCell ref="AG12:AH12"/>
    <mergeCell ref="AE13:AF13"/>
    <mergeCell ref="AG13:AH13"/>
    <mergeCell ref="AE14:AF14"/>
    <mergeCell ref="AG14:AH14"/>
    <mergeCell ref="AE15:AF15"/>
    <mergeCell ref="AG15:AH15"/>
    <mergeCell ref="AE40:AF40"/>
    <mergeCell ref="AG40:AH40"/>
    <mergeCell ref="AE38:AF38"/>
    <mergeCell ref="AG38:AH38"/>
    <mergeCell ref="R47:S47"/>
    <mergeCell ref="T47:U47"/>
    <mergeCell ref="W47:X47"/>
    <mergeCell ref="R48:S48"/>
    <mergeCell ref="T48:U48"/>
    <mergeCell ref="W48:X48"/>
    <mergeCell ref="AE8:AF8"/>
    <mergeCell ref="AE9:AF9"/>
    <mergeCell ref="AE10:AF10"/>
    <mergeCell ref="AE11:AF11"/>
    <mergeCell ref="AE16:AF16"/>
    <mergeCell ref="AE17:AF17"/>
    <mergeCell ref="AE18:AF18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R44:S44"/>
    <mergeCell ref="T44:U44"/>
    <mergeCell ref="W44:X44"/>
    <mergeCell ref="R45:S45"/>
    <mergeCell ref="T45:U45"/>
    <mergeCell ref="W45:X45"/>
    <mergeCell ref="R46:S46"/>
    <mergeCell ref="T46:U46"/>
    <mergeCell ref="W46:X46"/>
    <mergeCell ref="N44:Q44"/>
    <mergeCell ref="N45:Q45"/>
    <mergeCell ref="N46:Q46"/>
    <mergeCell ref="N41:Q41"/>
    <mergeCell ref="N42:Q42"/>
    <mergeCell ref="N43:Q43"/>
    <mergeCell ref="R38:S38"/>
    <mergeCell ref="T38:U38"/>
    <mergeCell ref="W38:X38"/>
    <mergeCell ref="R39:S39"/>
    <mergeCell ref="T39:U39"/>
    <mergeCell ref="W39:X39"/>
    <mergeCell ref="R40:S40"/>
    <mergeCell ref="T40:U40"/>
    <mergeCell ref="W40:X40"/>
    <mergeCell ref="R41:S41"/>
    <mergeCell ref="T41:U41"/>
    <mergeCell ref="W41:X41"/>
    <mergeCell ref="R42:S42"/>
    <mergeCell ref="T42:U42"/>
    <mergeCell ref="W42:X42"/>
    <mergeCell ref="R43:S43"/>
    <mergeCell ref="T43:U43"/>
    <mergeCell ref="W43:X43"/>
    <mergeCell ref="E47:F47"/>
    <mergeCell ref="G47:H47"/>
    <mergeCell ref="J47:K47"/>
    <mergeCell ref="E48:F48"/>
    <mergeCell ref="G48:H48"/>
    <mergeCell ref="J48:K48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3:S23"/>
    <mergeCell ref="R24:S24"/>
    <mergeCell ref="R25:S25"/>
    <mergeCell ref="R26:S26"/>
    <mergeCell ref="R27:S27"/>
    <mergeCell ref="E44:F44"/>
    <mergeCell ref="G44:H44"/>
    <mergeCell ref="J44:K44"/>
    <mergeCell ref="E45:F45"/>
    <mergeCell ref="G45:H45"/>
    <mergeCell ref="J45:K45"/>
    <mergeCell ref="E46:F46"/>
    <mergeCell ref="G46:H46"/>
    <mergeCell ref="J46:K46"/>
    <mergeCell ref="A44:D44"/>
    <mergeCell ref="A45:D45"/>
    <mergeCell ref="A46:D46"/>
    <mergeCell ref="A41:D41"/>
    <mergeCell ref="A42:D42"/>
    <mergeCell ref="A43:D43"/>
    <mergeCell ref="E38:F38"/>
    <mergeCell ref="G38:H38"/>
    <mergeCell ref="J38:K38"/>
    <mergeCell ref="E39:F39"/>
    <mergeCell ref="G39:H39"/>
    <mergeCell ref="J39:K39"/>
    <mergeCell ref="E40:F40"/>
    <mergeCell ref="G40:H40"/>
    <mergeCell ref="J40:K40"/>
    <mergeCell ref="A39:D39"/>
    <mergeCell ref="A40:D40"/>
    <mergeCell ref="E41:F41"/>
    <mergeCell ref="G41:H41"/>
    <mergeCell ref="J41:K41"/>
    <mergeCell ref="E42:F42"/>
    <mergeCell ref="G42:H42"/>
    <mergeCell ref="J42:K42"/>
    <mergeCell ref="E43:F43"/>
    <mergeCell ref="G43:H43"/>
    <mergeCell ref="J43:K43"/>
    <mergeCell ref="A5:B5"/>
    <mergeCell ref="A6:B6"/>
    <mergeCell ref="E9:F9"/>
    <mergeCell ref="E10:F10"/>
    <mergeCell ref="C5:L6"/>
    <mergeCell ref="E11:F11"/>
    <mergeCell ref="E8:F8"/>
    <mergeCell ref="G8:H8"/>
    <mergeCell ref="G9:H9"/>
    <mergeCell ref="G10:H10"/>
    <mergeCell ref="G11:H11"/>
    <mergeCell ref="A9:D9"/>
    <mergeCell ref="A10:D10"/>
    <mergeCell ref="A11:D11"/>
    <mergeCell ref="A12:D12"/>
    <mergeCell ref="J24:K24"/>
    <mergeCell ref="J25:K25"/>
    <mergeCell ref="A20:B20"/>
    <mergeCell ref="C20:L21"/>
    <mergeCell ref="A21:B21"/>
    <mergeCell ref="J23:K23"/>
    <mergeCell ref="E23:F23"/>
    <mergeCell ref="G23:H23"/>
    <mergeCell ref="E24:F24"/>
    <mergeCell ref="G24:H24"/>
    <mergeCell ref="E25:F25"/>
    <mergeCell ref="G25:H25"/>
    <mergeCell ref="A24:D24"/>
    <mergeCell ref="A25:D25"/>
    <mergeCell ref="E17:F17"/>
    <mergeCell ref="G13:H13"/>
    <mergeCell ref="G14:H14"/>
    <mergeCell ref="E26:F26"/>
    <mergeCell ref="G26:H26"/>
    <mergeCell ref="E27:F27"/>
    <mergeCell ref="G27:H27"/>
    <mergeCell ref="E28:F28"/>
    <mergeCell ref="G28:H28"/>
    <mergeCell ref="E29:F29"/>
    <mergeCell ref="G29:H29"/>
    <mergeCell ref="G12:H12"/>
    <mergeCell ref="E14:F14"/>
    <mergeCell ref="E12:F12"/>
    <mergeCell ref="A26:D26"/>
    <mergeCell ref="A27:D27"/>
    <mergeCell ref="A28:D28"/>
    <mergeCell ref="A29:D29"/>
    <mergeCell ref="J32:K32"/>
    <mergeCell ref="J33:K33"/>
    <mergeCell ref="J30:K30"/>
    <mergeCell ref="J31:K31"/>
    <mergeCell ref="E30:F30"/>
    <mergeCell ref="G30:H30"/>
    <mergeCell ref="E31:F31"/>
    <mergeCell ref="G31:H31"/>
    <mergeCell ref="E32:F32"/>
    <mergeCell ref="G32:H32"/>
    <mergeCell ref="E33:F33"/>
    <mergeCell ref="G33:H33"/>
    <mergeCell ref="A30:D30"/>
    <mergeCell ref="A31:D31"/>
    <mergeCell ref="A32:D32"/>
    <mergeCell ref="A33:D33"/>
    <mergeCell ref="J28:K28"/>
    <mergeCell ref="J29:K29"/>
    <mergeCell ref="J26:K26"/>
    <mergeCell ref="J27:K27"/>
    <mergeCell ref="G15:H15"/>
    <mergeCell ref="G16:H16"/>
    <mergeCell ref="G17:H17"/>
    <mergeCell ref="E18:F18"/>
    <mergeCell ref="E15:F15"/>
    <mergeCell ref="E16:F16"/>
    <mergeCell ref="E13:F13"/>
    <mergeCell ref="A13:D13"/>
    <mergeCell ref="A14:D14"/>
    <mergeCell ref="A15:D15"/>
    <mergeCell ref="A16:D16"/>
    <mergeCell ref="A17:D17"/>
    <mergeCell ref="A18:D18"/>
    <mergeCell ref="A35:B35"/>
    <mergeCell ref="C35:L36"/>
    <mergeCell ref="A36:B36"/>
    <mergeCell ref="W8:X8"/>
    <mergeCell ref="W13:X13"/>
    <mergeCell ref="W11:X11"/>
    <mergeCell ref="W12:X12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W16:X16"/>
    <mergeCell ref="W24:X24"/>
    <mergeCell ref="R33:S33"/>
    <mergeCell ref="T33:U33"/>
    <mergeCell ref="W28:X28"/>
    <mergeCell ref="W29:X29"/>
    <mergeCell ref="W26:X26"/>
    <mergeCell ref="W27:X27"/>
    <mergeCell ref="N5:O5"/>
    <mergeCell ref="P5:Y6"/>
    <mergeCell ref="N6:O6"/>
    <mergeCell ref="W23:X23"/>
    <mergeCell ref="T17:U17"/>
    <mergeCell ref="T18:U18"/>
    <mergeCell ref="T23:U23"/>
    <mergeCell ref="T24:U24"/>
    <mergeCell ref="T25:U25"/>
    <mergeCell ref="W9:X9"/>
    <mergeCell ref="W10:X10"/>
    <mergeCell ref="W14:X14"/>
    <mergeCell ref="W17:X17"/>
    <mergeCell ref="W18:X18"/>
    <mergeCell ref="W15:X15"/>
    <mergeCell ref="R28:S28"/>
    <mergeCell ref="T28:U28"/>
    <mergeCell ref="R29:S29"/>
    <mergeCell ref="T29:U29"/>
    <mergeCell ref="W30:X30"/>
    <mergeCell ref="W31:X31"/>
    <mergeCell ref="R30:S30"/>
    <mergeCell ref="T30:U30"/>
    <mergeCell ref="R31:S31"/>
    <mergeCell ref="T31:U31"/>
    <mergeCell ref="T32:U32"/>
    <mergeCell ref="AJ9:AK9"/>
    <mergeCell ref="AJ10:AK10"/>
    <mergeCell ref="AG8:AH8"/>
    <mergeCell ref="AG9:AH9"/>
    <mergeCell ref="AG10:AH10"/>
    <mergeCell ref="AJ16:AK16"/>
    <mergeCell ref="AJ14:AK14"/>
    <mergeCell ref="AJ27:AK27"/>
    <mergeCell ref="AJ28:AK28"/>
    <mergeCell ref="AJ25:AK25"/>
    <mergeCell ref="AJ26:AK26"/>
    <mergeCell ref="W25:X25"/>
    <mergeCell ref="T26:U26"/>
    <mergeCell ref="T27:U27"/>
    <mergeCell ref="N35:O35"/>
    <mergeCell ref="P35:Y36"/>
    <mergeCell ref="N36:O36"/>
    <mergeCell ref="AG18:AH18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E32:AF32"/>
    <mergeCell ref="AG32:AH32"/>
    <mergeCell ref="N20:O20"/>
    <mergeCell ref="P20:Y21"/>
    <mergeCell ref="N21:O21"/>
    <mergeCell ref="W32:X32"/>
    <mergeCell ref="W33:X33"/>
    <mergeCell ref="AA35:AB35"/>
    <mergeCell ref="AC35:AL36"/>
    <mergeCell ref="AA36:AB36"/>
    <mergeCell ref="R32:S32"/>
    <mergeCell ref="AC5:AL6"/>
    <mergeCell ref="AA6:AB6"/>
    <mergeCell ref="AJ15:AK15"/>
    <mergeCell ref="AG16:AH16"/>
    <mergeCell ref="AG17:AH17"/>
    <mergeCell ref="AJ23:AK23"/>
    <mergeCell ref="AJ24:AK24"/>
    <mergeCell ref="AJ18:AK18"/>
    <mergeCell ref="AJ11:AK11"/>
    <mergeCell ref="AJ12:AK12"/>
    <mergeCell ref="AJ13:AK13"/>
    <mergeCell ref="AJ8:AK8"/>
    <mergeCell ref="AA21:AB21"/>
    <mergeCell ref="AA20:AB20"/>
    <mergeCell ref="AJ33:AK33"/>
    <mergeCell ref="AJ31:AK31"/>
    <mergeCell ref="AJ32:AK32"/>
    <mergeCell ref="AJ29:AK29"/>
    <mergeCell ref="AJ30:AK30"/>
    <mergeCell ref="AW15:AX15"/>
    <mergeCell ref="AW16:AX16"/>
    <mergeCell ref="AW17:AX17"/>
    <mergeCell ref="AW18:AX18"/>
    <mergeCell ref="AR17:AS17"/>
    <mergeCell ref="AT17:AU17"/>
    <mergeCell ref="AR18:AS18"/>
    <mergeCell ref="AT18:AU18"/>
    <mergeCell ref="AJ17:AK17"/>
    <mergeCell ref="AN18:AQ18"/>
    <mergeCell ref="AC20:AL21"/>
    <mergeCell ref="AN5:AO5"/>
    <mergeCell ref="AP5:AY6"/>
    <mergeCell ref="AN6:AO6"/>
    <mergeCell ref="G18:H1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AW13:AX13"/>
    <mergeCell ref="AW14:AX14"/>
    <mergeCell ref="AT16:AU16"/>
    <mergeCell ref="AW8:AX8"/>
    <mergeCell ref="AW9:AX9"/>
    <mergeCell ref="AW10:AX10"/>
    <mergeCell ref="AW11:AX11"/>
    <mergeCell ref="AW12:AX12"/>
    <mergeCell ref="AA5:AB5"/>
  </mergeCell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colBreaks count="3" manualBreakCount="3">
    <brk id="13" max="1048575" man="1"/>
    <brk id="26" max="1048575" man="1"/>
    <brk id="39" max="1048575" man="1"/>
  </colBreaks>
  <ignoredErrors>
    <ignoredError sqref="C20 C5 C35 P5 P20 P35 AC5 AC20 AC35 AP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0"/>
  <sheetViews>
    <sheetView showGridLines="0" zoomScaleNormal="100" zoomScaleSheetLayoutView="100" workbookViewId="0">
      <selection activeCell="K9" sqref="K9:L9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31" ht="15" customHeight="1" x14ac:dyDescent="0.25">
      <c r="O1" s="1" t="str">
        <f>DATOS!O1</f>
        <v>Modalidad 1: Proyecto I+D independiente</v>
      </c>
      <c r="AE1" s="1" t="str">
        <f>DATOS!O1</f>
        <v>Modalidad 1: Proyecto I+D independiente</v>
      </c>
    </row>
    <row r="2" spans="1:31" ht="15" customHeight="1" x14ac:dyDescent="0.25">
      <c r="O2" s="1" t="str">
        <f>DATOS!O2</f>
        <v xml:space="preserve">Solicitante: </v>
      </c>
      <c r="AE2" s="1" t="str">
        <f>DATOS!O2</f>
        <v xml:space="preserve">Solicitante: </v>
      </c>
    </row>
    <row r="3" spans="1:31" ht="15" customHeight="1" x14ac:dyDescent="0.25">
      <c r="O3" s="1" t="str">
        <f>DATOS!O3</f>
        <v xml:space="preserve">Proyecto: </v>
      </c>
      <c r="AE3" s="1" t="str">
        <f>DATOS!O3</f>
        <v xml:space="preserve">Proyecto: </v>
      </c>
    </row>
    <row r="5" spans="1:31" ht="15" customHeight="1" thickBot="1" x14ac:dyDescent="0.3"/>
    <row r="6" spans="1:31" ht="15" customHeight="1" thickBot="1" x14ac:dyDescent="0.3">
      <c r="A6" s="132" t="s">
        <v>87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Q6" s="132" t="s">
        <v>87</v>
      </c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4"/>
    </row>
    <row r="7" spans="1:31" ht="15" customHeight="1" thickBot="1" x14ac:dyDescent="0.3"/>
    <row r="8" spans="1:31" s="5" customFormat="1" ht="15" customHeight="1" x14ac:dyDescent="0.25">
      <c r="B8" s="18" t="s">
        <v>90</v>
      </c>
      <c r="C8" s="19"/>
      <c r="D8" s="19"/>
      <c r="E8" s="19"/>
      <c r="F8" s="19"/>
      <c r="G8" s="19"/>
      <c r="H8" s="19"/>
      <c r="I8" s="19"/>
      <c r="J8" s="19"/>
      <c r="K8" s="271" t="s">
        <v>38</v>
      </c>
      <c r="L8" s="271"/>
      <c r="M8" s="267" t="s">
        <v>17</v>
      </c>
      <c r="N8" s="267"/>
      <c r="O8" s="268"/>
      <c r="R8" s="18" t="s">
        <v>164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67" t="s">
        <v>17</v>
      </c>
      <c r="AD8" s="267"/>
      <c r="AE8" s="268"/>
    </row>
    <row r="9" spans="1:31" s="5" customFormat="1" ht="15" customHeight="1" x14ac:dyDescent="0.25">
      <c r="B9" s="20"/>
      <c r="C9" s="21"/>
      <c r="D9" s="21"/>
      <c r="E9" s="282" t="str">
        <f>CONCATENATE(RRHH!H9," ",RRHH!B9)</f>
        <v xml:space="preserve"> </v>
      </c>
      <c r="F9" s="283"/>
      <c r="G9" s="283"/>
      <c r="H9" s="284"/>
      <c r="I9" s="270" t="s">
        <v>134</v>
      </c>
      <c r="J9" s="270"/>
      <c r="K9" s="269" t="str">
        <f>IF(Hoja1!R2=0,"",Hoja1!R2)</f>
        <v/>
      </c>
      <c r="L9" s="269"/>
      <c r="M9" s="265" t="str">
        <f>IF(Hoja1!S2=0,"",Hoja1!S2)</f>
        <v/>
      </c>
      <c r="N9" s="265"/>
      <c r="O9" s="266"/>
      <c r="R9" s="20"/>
      <c r="S9" s="21"/>
      <c r="T9" s="21"/>
      <c r="U9" s="21"/>
      <c r="V9" s="21"/>
      <c r="W9" s="21"/>
      <c r="X9" s="21"/>
      <c r="Y9" s="21"/>
      <c r="Z9" s="21"/>
      <c r="AA9" s="21"/>
      <c r="AB9" s="22" t="s">
        <v>165</v>
      </c>
      <c r="AC9" s="265" t="str">
        <f>IF(Hoja1!W26=0,"",Hoja1!W26)</f>
        <v/>
      </c>
      <c r="AD9" s="265"/>
      <c r="AE9" s="266"/>
    </row>
    <row r="10" spans="1:31" s="5" customFormat="1" ht="15" customHeight="1" x14ac:dyDescent="0.25">
      <c r="B10" s="20"/>
      <c r="C10" s="21"/>
      <c r="D10" s="21"/>
      <c r="E10" s="282" t="str">
        <f>CONCATENATE(RRHH!H10," ",RRHH!B10)</f>
        <v xml:space="preserve"> </v>
      </c>
      <c r="F10" s="283"/>
      <c r="G10" s="283"/>
      <c r="H10" s="284"/>
      <c r="I10" s="270" t="s">
        <v>135</v>
      </c>
      <c r="J10" s="270"/>
      <c r="K10" s="269" t="str">
        <f>IF(Hoja1!R3=0,"",Hoja1!R3)</f>
        <v/>
      </c>
      <c r="L10" s="269"/>
      <c r="M10" s="265" t="str">
        <f>IF(Hoja1!S3=0,"",Hoja1!S3)</f>
        <v/>
      </c>
      <c r="N10" s="265"/>
      <c r="O10" s="266"/>
      <c r="R10" s="20"/>
      <c r="S10" s="21"/>
      <c r="T10" s="21"/>
      <c r="U10" s="21"/>
      <c r="V10" s="21"/>
      <c r="W10" s="21"/>
      <c r="X10" s="21"/>
      <c r="Y10" s="21"/>
      <c r="Z10" s="21"/>
      <c r="AA10" s="21"/>
      <c r="AB10" s="22" t="s">
        <v>166</v>
      </c>
      <c r="AC10" s="265" t="str">
        <f>IF(Hoja1!W27=0,"",Hoja1!W27)</f>
        <v/>
      </c>
      <c r="AD10" s="265"/>
      <c r="AE10" s="266"/>
    </row>
    <row r="11" spans="1:31" s="5" customFormat="1" ht="15" customHeight="1" x14ac:dyDescent="0.25">
      <c r="B11" s="20"/>
      <c r="C11" s="21"/>
      <c r="D11" s="21"/>
      <c r="E11" s="282" t="str">
        <f>CONCATENATE(RRHH!H11," ",RRHH!B11)</f>
        <v xml:space="preserve"> </v>
      </c>
      <c r="F11" s="283"/>
      <c r="G11" s="283"/>
      <c r="H11" s="284"/>
      <c r="I11" s="270" t="s">
        <v>136</v>
      </c>
      <c r="J11" s="270"/>
      <c r="K11" s="269" t="str">
        <f>IF(Hoja1!R4=0,"",Hoja1!R4)</f>
        <v/>
      </c>
      <c r="L11" s="269"/>
      <c r="M11" s="265" t="str">
        <f>IF(Hoja1!S4=0,"",Hoja1!S4)</f>
        <v/>
      </c>
      <c r="N11" s="265"/>
      <c r="O11" s="266"/>
      <c r="R11" s="20"/>
      <c r="S11" s="21"/>
      <c r="T11" s="21"/>
      <c r="U11" s="21"/>
      <c r="V11" s="21"/>
      <c r="W11" s="21"/>
      <c r="X11" s="21"/>
      <c r="Y11" s="21"/>
      <c r="Z11" s="21"/>
      <c r="AA11" s="21"/>
      <c r="AB11" s="22" t="s">
        <v>167</v>
      </c>
      <c r="AC11" s="265" t="str">
        <f>IF(Hoja1!W28=0,"",Hoja1!W28)</f>
        <v/>
      </c>
      <c r="AD11" s="265"/>
      <c r="AE11" s="266"/>
    </row>
    <row r="12" spans="1:31" s="5" customFormat="1" ht="15" customHeight="1" x14ac:dyDescent="0.25">
      <c r="B12" s="20"/>
      <c r="C12" s="21"/>
      <c r="D12" s="21"/>
      <c r="E12" s="282" t="str">
        <f>CONCATENATE(RRHH!H12," ",RRHH!B12)</f>
        <v xml:space="preserve"> </v>
      </c>
      <c r="F12" s="283"/>
      <c r="G12" s="283"/>
      <c r="H12" s="284"/>
      <c r="I12" s="270" t="s">
        <v>137</v>
      </c>
      <c r="J12" s="270"/>
      <c r="K12" s="269" t="str">
        <f>IF(Hoja1!R5=0,"",Hoja1!R5)</f>
        <v/>
      </c>
      <c r="L12" s="269"/>
      <c r="M12" s="265" t="str">
        <f>IF(Hoja1!S5=0,"",Hoja1!S5)</f>
        <v/>
      </c>
      <c r="N12" s="265"/>
      <c r="O12" s="266"/>
      <c r="R12" s="20"/>
      <c r="S12" s="21"/>
      <c r="T12" s="21"/>
      <c r="U12" s="21"/>
      <c r="V12" s="21"/>
      <c r="W12" s="21"/>
      <c r="X12" s="21"/>
      <c r="Y12" s="21"/>
      <c r="Z12" s="21"/>
      <c r="AA12" s="21"/>
      <c r="AB12" s="22" t="s">
        <v>168</v>
      </c>
      <c r="AC12" s="265" t="str">
        <f>IF(Hoja1!W29=0,"",Hoja1!W29)</f>
        <v/>
      </c>
      <c r="AD12" s="265"/>
      <c r="AE12" s="266"/>
    </row>
    <row r="13" spans="1:31" s="5" customFormat="1" ht="15" customHeight="1" x14ac:dyDescent="0.25">
      <c r="B13" s="20"/>
      <c r="C13" s="21"/>
      <c r="D13" s="21"/>
      <c r="E13" s="282" t="str">
        <f>CONCATENATE(RRHH!H13," ",RRHH!B13)</f>
        <v xml:space="preserve"> </v>
      </c>
      <c r="F13" s="283"/>
      <c r="G13" s="283"/>
      <c r="H13" s="284"/>
      <c r="I13" s="270" t="s">
        <v>138</v>
      </c>
      <c r="J13" s="270"/>
      <c r="K13" s="269" t="str">
        <f>IF(Hoja1!R6=0,"",Hoja1!R6)</f>
        <v/>
      </c>
      <c r="L13" s="269"/>
      <c r="M13" s="265" t="str">
        <f>IF(Hoja1!S6=0,"",Hoja1!S6)</f>
        <v/>
      </c>
      <c r="N13" s="265"/>
      <c r="O13" s="266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2" t="s">
        <v>169</v>
      </c>
      <c r="AC13" s="265" t="str">
        <f>IF(Hoja1!W30=0,"",Hoja1!W30)</f>
        <v/>
      </c>
      <c r="AD13" s="265"/>
      <c r="AE13" s="266"/>
    </row>
    <row r="14" spans="1:31" s="5" customFormat="1" ht="15" customHeight="1" thickBot="1" x14ac:dyDescent="0.3">
      <c r="B14" s="20"/>
      <c r="C14" s="21"/>
      <c r="D14" s="21"/>
      <c r="E14" s="282" t="str">
        <f>CONCATENATE(RRHH!H14," ",RRHH!B14)</f>
        <v xml:space="preserve"> </v>
      </c>
      <c r="F14" s="283"/>
      <c r="G14" s="283"/>
      <c r="H14" s="284"/>
      <c r="I14" s="270" t="s">
        <v>139</v>
      </c>
      <c r="J14" s="270"/>
      <c r="K14" s="269" t="str">
        <f>IF(Hoja1!R7=0,"",Hoja1!R7)</f>
        <v/>
      </c>
      <c r="L14" s="269"/>
      <c r="M14" s="265" t="str">
        <f>IF(Hoja1!S7=0,"",Hoja1!S7)</f>
        <v/>
      </c>
      <c r="N14" s="265"/>
      <c r="O14" s="266"/>
      <c r="R14" s="23"/>
      <c r="S14" s="24"/>
      <c r="T14" s="24"/>
      <c r="U14" s="24"/>
      <c r="V14" s="24"/>
      <c r="W14" s="24"/>
      <c r="X14" s="24"/>
      <c r="Y14" s="24"/>
      <c r="Z14" s="24"/>
      <c r="AA14" s="26"/>
      <c r="AB14" s="25" t="s">
        <v>194</v>
      </c>
      <c r="AC14" s="263">
        <f>SUM(AC9:AE13)</f>
        <v>0</v>
      </c>
      <c r="AD14" s="263"/>
      <c r="AE14" s="264"/>
    </row>
    <row r="15" spans="1:31" s="5" customFormat="1" ht="15" customHeight="1" thickBot="1" x14ac:dyDescent="0.3">
      <c r="B15" s="20"/>
      <c r="C15" s="21"/>
      <c r="D15" s="21"/>
      <c r="E15" s="282" t="str">
        <f>CONCATENATE(RRHH!H15," ",RRHH!B15)</f>
        <v xml:space="preserve"> </v>
      </c>
      <c r="F15" s="283"/>
      <c r="G15" s="283"/>
      <c r="H15" s="284"/>
      <c r="I15" s="270" t="s">
        <v>140</v>
      </c>
      <c r="J15" s="270"/>
      <c r="K15" s="269" t="str">
        <f>IF(Hoja1!R8=0,"",Hoja1!R8)</f>
        <v/>
      </c>
      <c r="L15" s="269"/>
      <c r="M15" s="265" t="str">
        <f>IF(Hoja1!S8=0,"",Hoja1!S8)</f>
        <v/>
      </c>
      <c r="N15" s="265"/>
      <c r="O15" s="266"/>
    </row>
    <row r="16" spans="1:31" s="5" customFormat="1" ht="15" customHeight="1" x14ac:dyDescent="0.25">
      <c r="B16" s="20"/>
      <c r="C16" s="21"/>
      <c r="D16" s="21"/>
      <c r="E16" s="282" t="str">
        <f>CONCATENATE(RRHH!H16," ",RRHH!B16)</f>
        <v xml:space="preserve"> </v>
      </c>
      <c r="F16" s="283"/>
      <c r="G16" s="283"/>
      <c r="H16" s="284"/>
      <c r="I16" s="270" t="s">
        <v>141</v>
      </c>
      <c r="J16" s="270"/>
      <c r="K16" s="269" t="str">
        <f>IF(Hoja1!R9=0,"",Hoja1!R9)</f>
        <v/>
      </c>
      <c r="L16" s="269"/>
      <c r="M16" s="265" t="str">
        <f>IF(Hoja1!S9=0,"",Hoja1!S9)</f>
        <v/>
      </c>
      <c r="N16" s="265"/>
      <c r="O16" s="266"/>
      <c r="R16" s="18" t="s">
        <v>170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67" t="s">
        <v>17</v>
      </c>
      <c r="AD16" s="267"/>
      <c r="AE16" s="268"/>
    </row>
    <row r="17" spans="2:31" s="5" customFormat="1" ht="15" customHeight="1" x14ac:dyDescent="0.25">
      <c r="B17" s="20"/>
      <c r="C17" s="21"/>
      <c r="D17" s="21"/>
      <c r="E17" s="282" t="str">
        <f>CONCATENATE(RRHH!H17," ",RRHH!B17)</f>
        <v xml:space="preserve"> </v>
      </c>
      <c r="F17" s="283"/>
      <c r="G17" s="283"/>
      <c r="H17" s="284"/>
      <c r="I17" s="270" t="s">
        <v>142</v>
      </c>
      <c r="J17" s="270"/>
      <c r="K17" s="269" t="str">
        <f>IF(Hoja1!R10=0,"",Hoja1!R10)</f>
        <v/>
      </c>
      <c r="L17" s="269"/>
      <c r="M17" s="265" t="str">
        <f>IF(Hoja1!S10=0,"",Hoja1!S10)</f>
        <v/>
      </c>
      <c r="N17" s="265"/>
      <c r="O17" s="266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22" t="s">
        <v>171</v>
      </c>
      <c r="AC17" s="265" t="str">
        <f>IF(Hoja1!W34=0,"",Hoja1!W34)</f>
        <v/>
      </c>
      <c r="AD17" s="265"/>
      <c r="AE17" s="266"/>
    </row>
    <row r="18" spans="2:31" s="5" customFormat="1" ht="15" customHeight="1" x14ac:dyDescent="0.25">
      <c r="B18" s="20"/>
      <c r="C18" s="21"/>
      <c r="D18" s="21"/>
      <c r="E18" s="282" t="str">
        <f>CONCATENATE(RRHH!H18," ",RRHH!B18)</f>
        <v xml:space="preserve"> </v>
      </c>
      <c r="F18" s="283"/>
      <c r="G18" s="283"/>
      <c r="H18" s="284"/>
      <c r="I18" s="270" t="s">
        <v>143</v>
      </c>
      <c r="J18" s="270"/>
      <c r="K18" s="269" t="str">
        <f>IF(Hoja1!R11=0,"",Hoja1!R11)</f>
        <v/>
      </c>
      <c r="L18" s="269"/>
      <c r="M18" s="265" t="str">
        <f>IF(Hoja1!S11=0,"",Hoja1!S11)</f>
        <v/>
      </c>
      <c r="N18" s="265"/>
      <c r="O18" s="266"/>
      <c r="R18" s="20"/>
      <c r="S18" s="21"/>
      <c r="T18" s="21"/>
      <c r="U18" s="21"/>
      <c r="V18" s="21"/>
      <c r="W18" s="21"/>
      <c r="X18" s="21"/>
      <c r="Y18" s="21"/>
      <c r="Z18" s="21"/>
      <c r="AA18" s="21"/>
      <c r="AB18" s="22" t="s">
        <v>172</v>
      </c>
      <c r="AC18" s="265" t="str">
        <f>IF(Hoja1!W35=0,"",Hoja1!W35)</f>
        <v/>
      </c>
      <c r="AD18" s="265"/>
      <c r="AE18" s="266"/>
    </row>
    <row r="19" spans="2:31" s="5" customFormat="1" ht="15" customHeight="1" thickBot="1" x14ac:dyDescent="0.3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5" t="s">
        <v>88</v>
      </c>
      <c r="M19" s="263">
        <f>SUM(M9:O18)</f>
        <v>0</v>
      </c>
      <c r="N19" s="263"/>
      <c r="O19" s="264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2" t="s">
        <v>173</v>
      </c>
      <c r="AC19" s="265" t="str">
        <f>IF(Hoja1!W36=0,"",Hoja1!W36)</f>
        <v/>
      </c>
      <c r="AD19" s="265"/>
      <c r="AE19" s="266"/>
    </row>
    <row r="20" spans="2:31" s="5" customFormat="1" ht="15" customHeight="1" thickBot="1" x14ac:dyDescent="0.3">
      <c r="R20" s="20"/>
      <c r="S20" s="21"/>
      <c r="T20" s="21"/>
      <c r="U20" s="21"/>
      <c r="V20" s="21"/>
      <c r="W20" s="21"/>
      <c r="X20" s="21"/>
      <c r="Y20" s="21"/>
      <c r="Z20" s="21"/>
      <c r="AA20" s="21"/>
      <c r="AB20" s="22" t="s">
        <v>174</v>
      </c>
      <c r="AC20" s="265" t="str">
        <f>IF(Hoja1!W37=0,"",Hoja1!W37)</f>
        <v/>
      </c>
      <c r="AD20" s="265"/>
      <c r="AE20" s="266"/>
    </row>
    <row r="21" spans="2:31" s="5" customFormat="1" ht="15" customHeight="1" x14ac:dyDescent="0.25">
      <c r="B21" s="18" t="s">
        <v>188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67" t="s">
        <v>17</v>
      </c>
      <c r="N21" s="267"/>
      <c r="O21" s="268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2" t="s">
        <v>175</v>
      </c>
      <c r="AC21" s="265" t="str">
        <f>IF(Hoja1!W38=0,"",Hoja1!W38)</f>
        <v/>
      </c>
      <c r="AD21" s="265"/>
      <c r="AE21" s="266"/>
    </row>
    <row r="22" spans="2:31" s="5" customFormat="1" ht="15" customHeight="1" thickBot="1" x14ac:dyDescent="0.3">
      <c r="B22" s="37" t="s">
        <v>189</v>
      </c>
      <c r="C22" s="21"/>
      <c r="D22" s="21"/>
      <c r="E22" s="21"/>
      <c r="F22" s="21"/>
      <c r="G22" s="21"/>
      <c r="H22" s="21"/>
      <c r="I22" s="21"/>
      <c r="J22" s="21"/>
      <c r="K22" s="21"/>
      <c r="L22" s="22" t="s">
        <v>147</v>
      </c>
      <c r="M22" s="265" t="str">
        <f>IF(Hoja1!W2=0,"",Hoja1!W2)</f>
        <v/>
      </c>
      <c r="N22" s="265"/>
      <c r="O22" s="266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5" t="s">
        <v>195</v>
      </c>
      <c r="AC22" s="263">
        <f>SUM(AC17:AE21)</f>
        <v>0</v>
      </c>
      <c r="AD22" s="263"/>
      <c r="AE22" s="264"/>
    </row>
    <row r="23" spans="2:31" s="5" customFormat="1" ht="15" customHeight="1" thickBot="1" x14ac:dyDescent="0.3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2" t="s">
        <v>148</v>
      </c>
      <c r="M23" s="265" t="str">
        <f>IF(Hoja1!W3=0,"",Hoja1!W3)</f>
        <v/>
      </c>
      <c r="N23" s="265"/>
      <c r="O23" s="266"/>
    </row>
    <row r="24" spans="2:31" s="5" customFormat="1" ht="15" customHeight="1" x14ac:dyDescent="0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 t="s">
        <v>149</v>
      </c>
      <c r="M24" s="265" t="str">
        <f>IF(Hoja1!W4=0,"",Hoja1!W4)</f>
        <v/>
      </c>
      <c r="N24" s="265"/>
      <c r="O24" s="266"/>
      <c r="R24" s="18" t="s">
        <v>131</v>
      </c>
      <c r="S24" s="19"/>
      <c r="T24" s="19"/>
      <c r="U24" s="19"/>
      <c r="V24" s="19"/>
      <c r="W24" s="19"/>
      <c r="X24" s="33"/>
      <c r="Y24" s="34"/>
      <c r="Z24" s="35"/>
      <c r="AA24" s="19"/>
      <c r="AB24" s="36"/>
      <c r="AC24" s="42"/>
      <c r="AD24" s="42"/>
      <c r="AE24" s="43"/>
    </row>
    <row r="25" spans="2:31" s="5" customFormat="1" ht="15" customHeight="1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2" t="s">
        <v>150</v>
      </c>
      <c r="M25" s="265" t="str">
        <f>IF(Hoja1!W5=0,"",Hoja1!W5)</f>
        <v/>
      </c>
      <c r="N25" s="265"/>
      <c r="O25" s="266"/>
      <c r="R25" s="37"/>
      <c r="S25" s="30"/>
      <c r="T25" s="30"/>
      <c r="U25" s="30"/>
      <c r="V25" s="30"/>
      <c r="W25" s="30"/>
      <c r="X25" s="31"/>
      <c r="Y25" s="32"/>
      <c r="Z25" s="272" t="s">
        <v>132</v>
      </c>
      <c r="AA25" s="273"/>
      <c r="AB25" s="274"/>
      <c r="AC25" s="280">
        <f>M19+M35+M43+AC14+AC22</f>
        <v>0</v>
      </c>
      <c r="AD25" s="273"/>
      <c r="AE25" s="281"/>
    </row>
    <row r="26" spans="2:31" s="5" customFormat="1" ht="15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2" t="s">
        <v>151</v>
      </c>
      <c r="M26" s="265" t="str">
        <f>IF(Hoja1!W6=0,"",Hoja1!W6)</f>
        <v/>
      </c>
      <c r="N26" s="265"/>
      <c r="O26" s="266"/>
      <c r="R26" s="37"/>
      <c r="S26" s="30"/>
      <c r="T26" s="30"/>
      <c r="U26" s="30"/>
      <c r="V26" s="30"/>
      <c r="W26" s="30"/>
      <c r="X26" s="31"/>
      <c r="Y26" s="32"/>
      <c r="Z26" s="272" t="s">
        <v>133</v>
      </c>
      <c r="AA26" s="273"/>
      <c r="AB26" s="274"/>
      <c r="AC26" s="275">
        <v>0.25</v>
      </c>
      <c r="AD26" s="276"/>
      <c r="AE26" s="277"/>
    </row>
    <row r="27" spans="2:31" s="5" customFormat="1" ht="15" customHeight="1" thickBot="1" x14ac:dyDescent="0.3">
      <c r="B27" s="23"/>
      <c r="C27" s="24"/>
      <c r="D27" s="24"/>
      <c r="E27" s="24"/>
      <c r="F27" s="24"/>
      <c r="G27" s="24"/>
      <c r="H27" s="24"/>
      <c r="I27" s="24"/>
      <c r="J27" s="24"/>
      <c r="K27" s="26"/>
      <c r="L27" s="25" t="s">
        <v>191</v>
      </c>
      <c r="M27" s="263">
        <f>SUM(M22:O26)</f>
        <v>0</v>
      </c>
      <c r="N27" s="263"/>
      <c r="O27" s="264"/>
      <c r="R27" s="38"/>
      <c r="S27" s="26"/>
      <c r="T27" s="26"/>
      <c r="U27" s="26"/>
      <c r="V27" s="26"/>
      <c r="W27" s="26"/>
      <c r="X27" s="39"/>
      <c r="Y27" s="40"/>
      <c r="Z27" s="41"/>
      <c r="AA27" s="26"/>
      <c r="AB27" s="25" t="s">
        <v>196</v>
      </c>
      <c r="AC27" s="263">
        <f>AC25*AC26</f>
        <v>0</v>
      </c>
      <c r="AD27" s="263"/>
      <c r="AE27" s="264"/>
    </row>
    <row r="28" spans="2:31" s="5" customFormat="1" ht="15" customHeight="1" thickBot="1" x14ac:dyDescent="0.3"/>
    <row r="29" spans="2:31" s="5" customFormat="1" ht="15" customHeight="1" thickBot="1" x14ac:dyDescent="0.3">
      <c r="B29" s="18" t="s">
        <v>152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67" t="s">
        <v>17</v>
      </c>
      <c r="N29" s="267"/>
      <c r="O29" s="268"/>
      <c r="Q29" s="2"/>
      <c r="R29" s="2"/>
      <c r="S29" s="2"/>
      <c r="T29" s="2"/>
      <c r="U29" s="2"/>
      <c r="V29" s="2"/>
      <c r="W29" s="2"/>
      <c r="X29" s="27"/>
      <c r="Y29" s="28"/>
      <c r="Z29" s="28"/>
      <c r="AA29" s="29" t="s">
        <v>91</v>
      </c>
      <c r="AB29" s="278">
        <f>M19+M27+M35+M43+AC14+AC22+AC27</f>
        <v>0</v>
      </c>
      <c r="AC29" s="278"/>
      <c r="AD29" s="278"/>
      <c r="AE29" s="279"/>
    </row>
    <row r="30" spans="2:31" s="5" customFormat="1" ht="15" customHeight="1" x14ac:dyDescent="0.25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2" t="s">
        <v>153</v>
      </c>
      <c r="M30" s="265" t="str">
        <f>IF(Hoja1!W10=0,"",Hoja1!W10)</f>
        <v/>
      </c>
      <c r="N30" s="265"/>
      <c r="O30" s="26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s="5" customFormat="1" ht="15" customHeight="1" x14ac:dyDescent="0.25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2" t="s">
        <v>154</v>
      </c>
      <c r="M31" s="265" t="str">
        <f>IF(Hoja1!W11=0,"",Hoja1!W11)</f>
        <v/>
      </c>
      <c r="N31" s="265"/>
      <c r="O31" s="26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2:31" s="5" customFormat="1" ht="1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 t="s">
        <v>155</v>
      </c>
      <c r="M32" s="265" t="str">
        <f>IF(Hoja1!W12=0,"",Hoja1!W12)</f>
        <v/>
      </c>
      <c r="N32" s="265"/>
      <c r="O32" s="26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s="5" customFormat="1" ht="15" customHeight="1" x14ac:dyDescent="0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156</v>
      </c>
      <c r="M33" s="265" t="str">
        <f>IF(Hoja1!W13=0,"",Hoja1!W13)</f>
        <v/>
      </c>
      <c r="N33" s="265"/>
      <c r="O33" s="26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s="5" customFormat="1" ht="15" customHeight="1" x14ac:dyDescent="0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2" t="s">
        <v>157</v>
      </c>
      <c r="M34" s="265" t="str">
        <f>IF(Hoja1!W14=0,"",Hoja1!W14)</f>
        <v/>
      </c>
      <c r="N34" s="265"/>
      <c r="O34" s="26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2:31" s="5" customFormat="1" ht="15" customHeight="1" thickBot="1" x14ac:dyDescent="0.3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5" t="s">
        <v>192</v>
      </c>
      <c r="M35" s="263">
        <f>SUM(M30:O34)</f>
        <v>0</v>
      </c>
      <c r="N35" s="263"/>
      <c r="O35" s="26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s="5" customFormat="1" ht="15" customHeight="1" thickBot="1" x14ac:dyDescent="0.3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2:31" s="5" customFormat="1" ht="15" customHeight="1" x14ac:dyDescent="0.25">
      <c r="B37" s="18" t="s">
        <v>158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67" t="s">
        <v>17</v>
      </c>
      <c r="N37" s="267"/>
      <c r="O37" s="268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2:31" s="5" customFormat="1" ht="15" customHeight="1" x14ac:dyDescent="0.25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2" t="s">
        <v>159</v>
      </c>
      <c r="M38" s="265" t="str">
        <f>IF(Hoja1!W18=0,"",Hoja1!W18)</f>
        <v/>
      </c>
      <c r="N38" s="265"/>
      <c r="O38" s="26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2:31" s="5" customFormat="1" ht="15" customHeight="1" x14ac:dyDescent="0.25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2" t="s">
        <v>160</v>
      </c>
      <c r="M39" s="265" t="str">
        <f>IF(Hoja1!W19=0,"",Hoja1!W19)</f>
        <v/>
      </c>
      <c r="N39" s="265"/>
      <c r="O39" s="26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2:31" s="5" customFormat="1" ht="15" customHeight="1" x14ac:dyDescent="0.25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2" t="s">
        <v>161</v>
      </c>
      <c r="M40" s="265" t="str">
        <f>IF(Hoja1!W20=0,"",Hoja1!W20)</f>
        <v/>
      </c>
      <c r="N40" s="265"/>
      <c r="O40" s="26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2:31" s="5" customFormat="1" ht="15" customHeight="1" x14ac:dyDescent="0.25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2" t="s">
        <v>162</v>
      </c>
      <c r="M41" s="265" t="str">
        <f>IF(Hoja1!W21=0,"",Hoja1!W21)</f>
        <v/>
      </c>
      <c r="N41" s="265"/>
      <c r="O41" s="26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" customHeight="1" x14ac:dyDescent="0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2" t="s">
        <v>163</v>
      </c>
      <c r="M42" s="265" t="str">
        <f>IF(Hoja1!W22=0,"",Hoja1!W22)</f>
        <v/>
      </c>
      <c r="N42" s="265"/>
      <c r="O42" s="266"/>
    </row>
    <row r="43" spans="2:31" ht="15" customHeight="1" thickBot="1" x14ac:dyDescent="0.3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5" t="s">
        <v>193</v>
      </c>
      <c r="M43" s="263">
        <f>SUM(M38:O42)</f>
        <v>0</v>
      </c>
      <c r="N43" s="263"/>
      <c r="O43" s="264"/>
    </row>
    <row r="48" spans="2:31" ht="15" customHeight="1" x14ac:dyDescent="0.25">
      <c r="O48" s="1" t="s">
        <v>0</v>
      </c>
      <c r="AE48" s="1" t="s">
        <v>0</v>
      </c>
    </row>
    <row r="49" spans="15:31" ht="15" customHeight="1" x14ac:dyDescent="0.25">
      <c r="O49" s="3" t="s">
        <v>1</v>
      </c>
      <c r="AE49" s="3" t="s">
        <v>1</v>
      </c>
    </row>
    <row r="50" spans="15:31" ht="15" customHeight="1" x14ac:dyDescent="0.25">
      <c r="O50" s="3" t="s">
        <v>127</v>
      </c>
      <c r="AE50" s="3" t="s">
        <v>128</v>
      </c>
    </row>
  </sheetData>
  <sheetProtection algorithmName="SHA-512" hashValue="uJ1AcPz0FI2H0j9AlPconQZ3JyiPMnnL2+6lbALJ1zD0rhgL18UwwZ6WkvSqWbMUP9uwOaCs/EshupOxYsPA2w==" saltValue="W+06ZFjVN/RwiWzhT4CymA==" spinCount="100000" sheet="1" objects="1" scenarios="1" selectLockedCells="1"/>
  <mergeCells count="86">
    <mergeCell ref="E14:H14"/>
    <mergeCell ref="E15:H15"/>
    <mergeCell ref="E16:H16"/>
    <mergeCell ref="E17:H17"/>
    <mergeCell ref="E18:H18"/>
    <mergeCell ref="E9:H9"/>
    <mergeCell ref="E10:H10"/>
    <mergeCell ref="E11:H11"/>
    <mergeCell ref="E12:H12"/>
    <mergeCell ref="E13:H13"/>
    <mergeCell ref="AC20:AE20"/>
    <mergeCell ref="AC21:AE21"/>
    <mergeCell ref="AC22:AE22"/>
    <mergeCell ref="Z25:AB25"/>
    <mergeCell ref="AC25:AE25"/>
    <mergeCell ref="M43:O43"/>
    <mergeCell ref="Z26:AB26"/>
    <mergeCell ref="AC26:AE26"/>
    <mergeCell ref="AC27:AE27"/>
    <mergeCell ref="AB29:AE29"/>
    <mergeCell ref="M37:O37"/>
    <mergeCell ref="M41:O41"/>
    <mergeCell ref="M42:O42"/>
    <mergeCell ref="M32:O32"/>
    <mergeCell ref="M34:O34"/>
    <mergeCell ref="AC18:AE18"/>
    <mergeCell ref="AC19:AE19"/>
    <mergeCell ref="AC8:AE8"/>
    <mergeCell ref="AC14:AE14"/>
    <mergeCell ref="AC16:AE16"/>
    <mergeCell ref="AC17:AE17"/>
    <mergeCell ref="AC9:AE9"/>
    <mergeCell ref="AC10:AE10"/>
    <mergeCell ref="AC11:AE11"/>
    <mergeCell ref="Q6:AE6"/>
    <mergeCell ref="AC12:AE12"/>
    <mergeCell ref="AC13:AE13"/>
    <mergeCell ref="K9:L9"/>
    <mergeCell ref="K10:L10"/>
    <mergeCell ref="K11:L11"/>
    <mergeCell ref="K12:L12"/>
    <mergeCell ref="K13:L13"/>
    <mergeCell ref="M13:O13"/>
    <mergeCell ref="A6:O6"/>
    <mergeCell ref="I9:J9"/>
    <mergeCell ref="I10:J10"/>
    <mergeCell ref="I11:J11"/>
    <mergeCell ref="I12:J12"/>
    <mergeCell ref="I13:J13"/>
    <mergeCell ref="K8:L8"/>
    <mergeCell ref="M8:O8"/>
    <mergeCell ref="M9:O9"/>
    <mergeCell ref="M10:O10"/>
    <mergeCell ref="M11:O11"/>
    <mergeCell ref="M12:O12"/>
    <mergeCell ref="I14:J14"/>
    <mergeCell ref="I15:J15"/>
    <mergeCell ref="I16:J16"/>
    <mergeCell ref="I17:J17"/>
    <mergeCell ref="I18:J18"/>
    <mergeCell ref="M17:O17"/>
    <mergeCell ref="M18:O18"/>
    <mergeCell ref="K14:L14"/>
    <mergeCell ref="K15:L15"/>
    <mergeCell ref="K16:L16"/>
    <mergeCell ref="K17:L17"/>
    <mergeCell ref="K18:L18"/>
    <mergeCell ref="M14:O14"/>
    <mergeCell ref="M15:O15"/>
    <mergeCell ref="M16:O16"/>
    <mergeCell ref="M19:O19"/>
    <mergeCell ref="M40:O40"/>
    <mergeCell ref="M31:O31"/>
    <mergeCell ref="M33:O33"/>
    <mergeCell ref="M21:O21"/>
    <mergeCell ref="M27:O27"/>
    <mergeCell ref="M22:O22"/>
    <mergeCell ref="M23:O23"/>
    <mergeCell ref="M24:O24"/>
    <mergeCell ref="M39:O39"/>
    <mergeCell ref="M38:O38"/>
    <mergeCell ref="M35:O35"/>
    <mergeCell ref="M25:O25"/>
    <mergeCell ref="M26:O26"/>
    <mergeCell ref="M29:O29"/>
    <mergeCell ref="M30:O30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"/>
  <sheetViews>
    <sheetView showGridLines="0" zoomScaleNormal="100" workbookViewId="0">
      <selection activeCell="D7" sqref="D7"/>
    </sheetView>
  </sheetViews>
  <sheetFormatPr baseColWidth="10" defaultColWidth="5.7109375" defaultRowHeight="13.5" x14ac:dyDescent="0.25"/>
  <cols>
    <col min="1" max="2" width="5.7109375" style="52"/>
    <col min="3" max="3" width="57" style="52" customWidth="1"/>
    <col min="4" max="5" width="6.7109375" style="52" customWidth="1"/>
    <col min="6" max="17" width="4.7109375" style="52" customWidth="1"/>
    <col min="18" max="16384" width="5.7109375" style="52"/>
  </cols>
  <sheetData>
    <row r="1" spans="1:17" x14ac:dyDescent="0.25">
      <c r="Q1" s="53" t="str">
        <f>DATOS!O1</f>
        <v>Modalidad 1: Proyecto I+D independiente</v>
      </c>
    </row>
    <row r="2" spans="1:17" x14ac:dyDescent="0.25">
      <c r="Q2" s="53" t="str">
        <f>DATOS!O2</f>
        <v xml:space="preserve">Solicitante: </v>
      </c>
    </row>
    <row r="3" spans="1:17" x14ac:dyDescent="0.25">
      <c r="Q3" s="53" t="str">
        <f>DATOS!O3</f>
        <v xml:space="preserve">Proyecto: </v>
      </c>
    </row>
    <row r="5" spans="1:17" ht="14.25" customHeight="1" x14ac:dyDescent="0.25">
      <c r="A5" s="287" t="s">
        <v>120</v>
      </c>
      <c r="B5" s="287"/>
      <c r="C5" s="288" t="s">
        <v>121</v>
      </c>
      <c r="D5" s="54" t="s">
        <v>95</v>
      </c>
      <c r="E5" s="54" t="s">
        <v>95</v>
      </c>
      <c r="F5" s="286" t="s">
        <v>117</v>
      </c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4.25" x14ac:dyDescent="0.25">
      <c r="A6" s="287"/>
      <c r="B6" s="287"/>
      <c r="C6" s="288"/>
      <c r="D6" s="55" t="s">
        <v>93</v>
      </c>
      <c r="E6" s="55" t="s">
        <v>118</v>
      </c>
      <c r="F6" s="56">
        <v>1</v>
      </c>
      <c r="G6" s="56" t="str">
        <f t="shared" ref="G6:Q6" si="0">IF(F6="","",IF(1+F6&gt;MAX($D$7:$E$60),"",1+F6))</f>
        <v/>
      </c>
      <c r="H6" s="56" t="str">
        <f t="shared" si="0"/>
        <v/>
      </c>
      <c r="I6" s="56" t="str">
        <f t="shared" si="0"/>
        <v/>
      </c>
      <c r="J6" s="56" t="str">
        <f t="shared" si="0"/>
        <v/>
      </c>
      <c r="K6" s="56" t="str">
        <f t="shared" si="0"/>
        <v/>
      </c>
      <c r="L6" s="56" t="str">
        <f t="shared" si="0"/>
        <v/>
      </c>
      <c r="M6" s="56" t="str">
        <f t="shared" si="0"/>
        <v/>
      </c>
      <c r="N6" s="56" t="str">
        <f t="shared" si="0"/>
        <v/>
      </c>
      <c r="O6" s="56" t="str">
        <f t="shared" si="0"/>
        <v/>
      </c>
      <c r="P6" s="56" t="str">
        <f t="shared" si="0"/>
        <v/>
      </c>
      <c r="Q6" s="56" t="str">
        <f t="shared" si="0"/>
        <v/>
      </c>
    </row>
    <row r="7" spans="1:17" ht="9.9499999999999993" customHeight="1" x14ac:dyDescent="0.2">
      <c r="A7" s="285" t="str">
        <f>IF(Hoja1!AF3="","",UPPER(Hoja1!AF3))</f>
        <v/>
      </c>
      <c r="B7" s="285"/>
      <c r="C7" s="68" t="str">
        <f t="shared" ref="C7:C32" si="1">IF(A7="","",VLOOKUP(A7,estructura,2,FALSE))</f>
        <v/>
      </c>
      <c r="D7" s="57" t="str">
        <f t="shared" ref="D7:D32" si="2">IF(A7="","",VLOOKUP(A7,estructura,3,FALSE))</f>
        <v/>
      </c>
      <c r="E7" s="57" t="str">
        <f t="shared" ref="E7:E32" si="3">IF(A7="","",VLOOKUP(A7,estructura,4,FALSE))</f>
        <v/>
      </c>
      <c r="F7" s="58"/>
    </row>
    <row r="8" spans="1:17" ht="9.9499999999999993" customHeight="1" x14ac:dyDescent="0.2">
      <c r="A8" s="285" t="str">
        <f>IF(Hoja1!AF4="","",UPPER(Hoja1!AF4))</f>
        <v/>
      </c>
      <c r="B8" s="285"/>
      <c r="C8" s="68" t="str">
        <f t="shared" si="1"/>
        <v/>
      </c>
      <c r="D8" s="57" t="str">
        <f t="shared" si="2"/>
        <v/>
      </c>
      <c r="E8" s="57" t="str">
        <f t="shared" si="3"/>
        <v/>
      </c>
      <c r="F8" s="58"/>
    </row>
    <row r="9" spans="1:17" ht="9.9499999999999993" customHeight="1" x14ac:dyDescent="0.2">
      <c r="A9" s="285" t="str">
        <f>IF(Hoja1!AF5="","",UPPER(Hoja1!AF5))</f>
        <v/>
      </c>
      <c r="B9" s="285"/>
      <c r="C9" s="68" t="str">
        <f t="shared" si="1"/>
        <v/>
      </c>
      <c r="D9" s="57" t="str">
        <f t="shared" si="2"/>
        <v/>
      </c>
      <c r="E9" s="57" t="str">
        <f t="shared" si="3"/>
        <v/>
      </c>
      <c r="F9" s="58"/>
    </row>
    <row r="10" spans="1:17" ht="9.9499999999999993" customHeight="1" x14ac:dyDescent="0.2">
      <c r="A10" s="285" t="str">
        <f>IF(Hoja1!AF6="","",UPPER(Hoja1!AF6))</f>
        <v/>
      </c>
      <c r="B10" s="285"/>
      <c r="C10" s="68" t="str">
        <f t="shared" si="1"/>
        <v/>
      </c>
      <c r="D10" s="57" t="str">
        <f t="shared" si="2"/>
        <v/>
      </c>
      <c r="E10" s="57" t="str">
        <f t="shared" si="3"/>
        <v/>
      </c>
      <c r="F10" s="58"/>
    </row>
    <row r="11" spans="1:17" ht="9.9499999999999993" customHeight="1" x14ac:dyDescent="0.2">
      <c r="A11" s="285" t="str">
        <f>IF(Hoja1!AF7="","",UPPER(Hoja1!AF7))</f>
        <v/>
      </c>
      <c r="B11" s="285"/>
      <c r="C11" s="68" t="str">
        <f t="shared" si="1"/>
        <v/>
      </c>
      <c r="D11" s="57" t="str">
        <f t="shared" si="2"/>
        <v/>
      </c>
      <c r="E11" s="57" t="str">
        <f t="shared" si="3"/>
        <v/>
      </c>
      <c r="F11" s="58"/>
    </row>
    <row r="12" spans="1:17" ht="9.9499999999999993" customHeight="1" x14ac:dyDescent="0.2">
      <c r="A12" s="285" t="str">
        <f>IF(Hoja1!AF8="","",UPPER(Hoja1!AF8))</f>
        <v/>
      </c>
      <c r="B12" s="285"/>
      <c r="C12" s="68" t="str">
        <f t="shared" si="1"/>
        <v/>
      </c>
      <c r="D12" s="57" t="str">
        <f t="shared" si="2"/>
        <v/>
      </c>
      <c r="E12" s="57" t="str">
        <f t="shared" si="3"/>
        <v/>
      </c>
      <c r="F12" s="58"/>
    </row>
    <row r="13" spans="1:17" ht="9.9499999999999993" customHeight="1" x14ac:dyDescent="0.2">
      <c r="A13" s="285" t="str">
        <f>IF(Hoja1!AF9="","",UPPER(Hoja1!AF9))</f>
        <v/>
      </c>
      <c r="B13" s="285"/>
      <c r="C13" s="68" t="str">
        <f t="shared" si="1"/>
        <v/>
      </c>
      <c r="D13" s="57" t="str">
        <f t="shared" si="2"/>
        <v/>
      </c>
      <c r="E13" s="57" t="str">
        <f t="shared" si="3"/>
        <v/>
      </c>
      <c r="F13" s="58"/>
    </row>
    <row r="14" spans="1:17" ht="9.9499999999999993" customHeight="1" x14ac:dyDescent="0.2">
      <c r="A14" s="285" t="str">
        <f>IF(Hoja1!AF10="","",UPPER(Hoja1!AF10))</f>
        <v/>
      </c>
      <c r="B14" s="285"/>
      <c r="C14" s="68" t="str">
        <f t="shared" si="1"/>
        <v/>
      </c>
      <c r="D14" s="57" t="str">
        <f t="shared" si="2"/>
        <v/>
      </c>
      <c r="E14" s="57" t="str">
        <f t="shared" si="3"/>
        <v/>
      </c>
      <c r="F14" s="58"/>
    </row>
    <row r="15" spans="1:17" ht="9.9499999999999993" customHeight="1" x14ac:dyDescent="0.2">
      <c r="A15" s="285" t="str">
        <f>IF(Hoja1!AF11="","",UPPER(Hoja1!AF11))</f>
        <v/>
      </c>
      <c r="B15" s="285"/>
      <c r="C15" s="68" t="str">
        <f t="shared" si="1"/>
        <v/>
      </c>
      <c r="D15" s="57" t="str">
        <f t="shared" si="2"/>
        <v/>
      </c>
      <c r="E15" s="57" t="str">
        <f t="shared" si="3"/>
        <v/>
      </c>
      <c r="F15" s="58"/>
    </row>
    <row r="16" spans="1:17" ht="9.9499999999999993" customHeight="1" x14ac:dyDescent="0.2">
      <c r="A16" s="285" t="str">
        <f>IF(Hoja1!AF12="","",UPPER(Hoja1!AF12))</f>
        <v/>
      </c>
      <c r="B16" s="285"/>
      <c r="C16" s="68" t="str">
        <f t="shared" si="1"/>
        <v/>
      </c>
      <c r="D16" s="57" t="str">
        <f t="shared" si="2"/>
        <v/>
      </c>
      <c r="E16" s="57" t="str">
        <f t="shared" si="3"/>
        <v/>
      </c>
      <c r="F16" s="58"/>
    </row>
    <row r="17" spans="1:6" ht="9.9499999999999993" customHeight="1" x14ac:dyDescent="0.2">
      <c r="A17" s="285" t="str">
        <f>IF(Hoja1!AF13="","",UPPER(Hoja1!AF13))</f>
        <v/>
      </c>
      <c r="B17" s="285"/>
      <c r="C17" s="68" t="str">
        <f t="shared" si="1"/>
        <v/>
      </c>
      <c r="D17" s="57" t="str">
        <f t="shared" si="2"/>
        <v/>
      </c>
      <c r="E17" s="57" t="str">
        <f t="shared" si="3"/>
        <v/>
      </c>
      <c r="F17" s="58"/>
    </row>
    <row r="18" spans="1:6" ht="9.9499999999999993" customHeight="1" x14ac:dyDescent="0.2">
      <c r="A18" s="285" t="str">
        <f>IF(Hoja1!AF14="","",UPPER(Hoja1!AF14))</f>
        <v/>
      </c>
      <c r="B18" s="285"/>
      <c r="C18" s="68" t="str">
        <f t="shared" si="1"/>
        <v/>
      </c>
      <c r="D18" s="57" t="str">
        <f t="shared" si="2"/>
        <v/>
      </c>
      <c r="E18" s="57" t="str">
        <f t="shared" si="3"/>
        <v/>
      </c>
      <c r="F18" s="58"/>
    </row>
    <row r="19" spans="1:6" ht="9.9499999999999993" customHeight="1" x14ac:dyDescent="0.2">
      <c r="A19" s="285" t="str">
        <f>IF(Hoja1!AF15="","",UPPER(Hoja1!AF15))</f>
        <v/>
      </c>
      <c r="B19" s="285"/>
      <c r="C19" s="68" t="str">
        <f t="shared" si="1"/>
        <v/>
      </c>
      <c r="D19" s="57" t="str">
        <f t="shared" si="2"/>
        <v/>
      </c>
      <c r="E19" s="57" t="str">
        <f t="shared" si="3"/>
        <v/>
      </c>
      <c r="F19" s="58"/>
    </row>
    <row r="20" spans="1:6" ht="9.9499999999999993" customHeight="1" x14ac:dyDescent="0.2">
      <c r="A20" s="285" t="str">
        <f>IF(Hoja1!AF16="","",UPPER(Hoja1!AF16))</f>
        <v/>
      </c>
      <c r="B20" s="285"/>
      <c r="C20" s="68" t="str">
        <f t="shared" si="1"/>
        <v/>
      </c>
      <c r="D20" s="57" t="str">
        <f t="shared" si="2"/>
        <v/>
      </c>
      <c r="E20" s="57" t="str">
        <f t="shared" si="3"/>
        <v/>
      </c>
      <c r="F20" s="58"/>
    </row>
    <row r="21" spans="1:6" ht="9.9499999999999993" customHeight="1" x14ac:dyDescent="0.2">
      <c r="A21" s="285" t="str">
        <f>IF(Hoja1!AF17="","",UPPER(Hoja1!AF17))</f>
        <v/>
      </c>
      <c r="B21" s="285"/>
      <c r="C21" s="68" t="str">
        <f t="shared" si="1"/>
        <v/>
      </c>
      <c r="D21" s="57" t="str">
        <f t="shared" si="2"/>
        <v/>
      </c>
      <c r="E21" s="57" t="str">
        <f t="shared" si="3"/>
        <v/>
      </c>
      <c r="F21" s="58"/>
    </row>
    <row r="22" spans="1:6" ht="9.9499999999999993" customHeight="1" x14ac:dyDescent="0.2">
      <c r="A22" s="285" t="str">
        <f>IF(Hoja1!AF18="","",UPPER(Hoja1!AF18))</f>
        <v/>
      </c>
      <c r="B22" s="285"/>
      <c r="C22" s="68" t="str">
        <f t="shared" si="1"/>
        <v/>
      </c>
      <c r="D22" s="57" t="str">
        <f t="shared" si="2"/>
        <v/>
      </c>
      <c r="E22" s="57" t="str">
        <f t="shared" si="3"/>
        <v/>
      </c>
      <c r="F22" s="58"/>
    </row>
    <row r="23" spans="1:6" ht="9.9499999999999993" customHeight="1" x14ac:dyDescent="0.2">
      <c r="A23" s="285" t="str">
        <f>IF(Hoja1!AF19="","",UPPER(Hoja1!AF19))</f>
        <v/>
      </c>
      <c r="B23" s="285"/>
      <c r="C23" s="68" t="str">
        <f t="shared" si="1"/>
        <v/>
      </c>
      <c r="D23" s="57" t="str">
        <f t="shared" si="2"/>
        <v/>
      </c>
      <c r="E23" s="57" t="str">
        <f t="shared" si="3"/>
        <v/>
      </c>
      <c r="F23" s="58"/>
    </row>
    <row r="24" spans="1:6" ht="9.9499999999999993" customHeight="1" x14ac:dyDescent="0.2">
      <c r="A24" s="285" t="str">
        <f>IF(Hoja1!AF20="","",UPPER(Hoja1!AF20))</f>
        <v/>
      </c>
      <c r="B24" s="285"/>
      <c r="C24" s="68" t="str">
        <f t="shared" si="1"/>
        <v/>
      </c>
      <c r="D24" s="57" t="str">
        <f t="shared" si="2"/>
        <v/>
      </c>
      <c r="E24" s="57" t="str">
        <f t="shared" si="3"/>
        <v/>
      </c>
      <c r="F24" s="58"/>
    </row>
    <row r="25" spans="1:6" ht="9.9499999999999993" customHeight="1" x14ac:dyDescent="0.2">
      <c r="A25" s="285" t="str">
        <f>IF(Hoja1!AF21="","",UPPER(Hoja1!AF21))</f>
        <v/>
      </c>
      <c r="B25" s="285"/>
      <c r="C25" s="68" t="str">
        <f t="shared" si="1"/>
        <v/>
      </c>
      <c r="D25" s="57" t="str">
        <f t="shared" si="2"/>
        <v/>
      </c>
      <c r="E25" s="57" t="str">
        <f t="shared" si="3"/>
        <v/>
      </c>
      <c r="F25" s="58"/>
    </row>
    <row r="26" spans="1:6" ht="9.9499999999999993" customHeight="1" x14ac:dyDescent="0.2">
      <c r="A26" s="285" t="str">
        <f>IF(Hoja1!AF22="","",UPPER(Hoja1!AF22))</f>
        <v/>
      </c>
      <c r="B26" s="285"/>
      <c r="C26" s="68" t="str">
        <f t="shared" si="1"/>
        <v/>
      </c>
      <c r="D26" s="57" t="str">
        <f t="shared" si="2"/>
        <v/>
      </c>
      <c r="E26" s="57" t="str">
        <f t="shared" si="3"/>
        <v/>
      </c>
      <c r="F26" s="58"/>
    </row>
    <row r="27" spans="1:6" ht="9.9499999999999993" customHeight="1" x14ac:dyDescent="0.2">
      <c r="A27" s="285" t="str">
        <f>IF(Hoja1!AF23="","",UPPER(Hoja1!AF23))</f>
        <v/>
      </c>
      <c r="B27" s="285"/>
      <c r="C27" s="68" t="str">
        <f t="shared" si="1"/>
        <v/>
      </c>
      <c r="D27" s="57" t="str">
        <f t="shared" si="2"/>
        <v/>
      </c>
      <c r="E27" s="57" t="str">
        <f t="shared" si="3"/>
        <v/>
      </c>
      <c r="F27" s="58"/>
    </row>
    <row r="28" spans="1:6" ht="9.9499999999999993" customHeight="1" x14ac:dyDescent="0.2">
      <c r="A28" s="285" t="str">
        <f>IF(Hoja1!AF24="","",UPPER(Hoja1!AF24))</f>
        <v/>
      </c>
      <c r="B28" s="285"/>
      <c r="C28" s="68" t="str">
        <f t="shared" si="1"/>
        <v/>
      </c>
      <c r="D28" s="57" t="str">
        <f t="shared" si="2"/>
        <v/>
      </c>
      <c r="E28" s="57" t="str">
        <f t="shared" si="3"/>
        <v/>
      </c>
      <c r="F28" s="58"/>
    </row>
    <row r="29" spans="1:6" ht="9.9499999999999993" customHeight="1" x14ac:dyDescent="0.2">
      <c r="A29" s="285" t="str">
        <f>IF(Hoja1!AF25="","",UPPER(Hoja1!AF25))</f>
        <v/>
      </c>
      <c r="B29" s="285"/>
      <c r="C29" s="68" t="str">
        <f t="shared" si="1"/>
        <v/>
      </c>
      <c r="D29" s="57" t="str">
        <f t="shared" si="2"/>
        <v/>
      </c>
      <c r="E29" s="57" t="str">
        <f t="shared" si="3"/>
        <v/>
      </c>
      <c r="F29" s="58"/>
    </row>
    <row r="30" spans="1:6" ht="9.9499999999999993" customHeight="1" x14ac:dyDescent="0.2">
      <c r="A30" s="285" t="str">
        <f>IF(Hoja1!AF26="","",UPPER(Hoja1!AF26))</f>
        <v/>
      </c>
      <c r="B30" s="285"/>
      <c r="C30" s="68" t="str">
        <f t="shared" si="1"/>
        <v/>
      </c>
      <c r="D30" s="57" t="str">
        <f t="shared" si="2"/>
        <v/>
      </c>
      <c r="E30" s="57" t="str">
        <f t="shared" si="3"/>
        <v/>
      </c>
      <c r="F30" s="58"/>
    </row>
    <row r="31" spans="1:6" ht="9.9499999999999993" customHeight="1" x14ac:dyDescent="0.2">
      <c r="A31" s="285" t="str">
        <f>IF(Hoja1!AF27="","",UPPER(Hoja1!AF27))</f>
        <v/>
      </c>
      <c r="B31" s="285"/>
      <c r="C31" s="68" t="str">
        <f t="shared" si="1"/>
        <v/>
      </c>
      <c r="D31" s="57" t="str">
        <f t="shared" si="2"/>
        <v/>
      </c>
      <c r="E31" s="57" t="str">
        <f t="shared" si="3"/>
        <v/>
      </c>
      <c r="F31" s="58"/>
    </row>
    <row r="32" spans="1:6" ht="9.9499999999999993" customHeight="1" x14ac:dyDescent="0.2">
      <c r="A32" s="285" t="str">
        <f>IF(Hoja1!AF28="","",UPPER(Hoja1!AF28))</f>
        <v/>
      </c>
      <c r="B32" s="285"/>
      <c r="C32" s="68" t="str">
        <f t="shared" si="1"/>
        <v/>
      </c>
      <c r="D32" s="57" t="str">
        <f t="shared" si="2"/>
        <v/>
      </c>
      <c r="E32" s="57" t="str">
        <f t="shared" si="3"/>
        <v/>
      </c>
      <c r="F32" s="58"/>
    </row>
    <row r="33" spans="1:17" ht="9.9499999999999993" customHeight="1" x14ac:dyDescent="0.2">
      <c r="A33" s="285" t="str">
        <f>IF(Hoja1!AF29="","",UPPER(Hoja1!AF29))</f>
        <v/>
      </c>
      <c r="B33" s="285"/>
      <c r="C33" s="68" t="str">
        <f t="shared" ref="C33:C46" si="4">IF(A33="","",VLOOKUP(A33,estructura,2,FALSE))</f>
        <v/>
      </c>
      <c r="D33" s="57" t="str">
        <f t="shared" ref="D33:D46" si="5">IF(A33="","",VLOOKUP(A33,estructura,3,FALSE))</f>
        <v/>
      </c>
      <c r="E33" s="57" t="str">
        <f t="shared" ref="E33:E46" si="6">IF(A33="","",VLOOKUP(A33,estructura,4,FALSE))</f>
        <v/>
      </c>
      <c r="F33" s="58"/>
    </row>
    <row r="34" spans="1:17" ht="9.9499999999999993" customHeight="1" x14ac:dyDescent="0.2">
      <c r="A34" s="285" t="str">
        <f>IF(Hoja1!AF30="","",UPPER(Hoja1!AF30))</f>
        <v/>
      </c>
      <c r="B34" s="285"/>
      <c r="C34" s="68" t="str">
        <f t="shared" si="4"/>
        <v/>
      </c>
      <c r="D34" s="57" t="str">
        <f t="shared" si="5"/>
        <v/>
      </c>
      <c r="E34" s="57" t="str">
        <f t="shared" si="6"/>
        <v/>
      </c>
      <c r="F34" s="58"/>
    </row>
    <row r="35" spans="1:17" ht="9.9499999999999993" customHeight="1" x14ac:dyDescent="0.2">
      <c r="A35" s="285" t="str">
        <f>IF(Hoja1!AF31="","",UPPER(Hoja1!AF31))</f>
        <v/>
      </c>
      <c r="B35" s="285"/>
      <c r="C35" s="68" t="str">
        <f t="shared" si="4"/>
        <v/>
      </c>
      <c r="D35" s="57" t="str">
        <f t="shared" si="5"/>
        <v/>
      </c>
      <c r="E35" s="57" t="str">
        <f t="shared" si="6"/>
        <v/>
      </c>
      <c r="F35" s="58"/>
    </row>
    <row r="36" spans="1:17" ht="9.9499999999999993" customHeight="1" x14ac:dyDescent="0.2">
      <c r="A36" s="285" t="str">
        <f>IF(Hoja1!AF32="","",UPPER(Hoja1!AF32))</f>
        <v/>
      </c>
      <c r="B36" s="285"/>
      <c r="C36" s="68" t="str">
        <f t="shared" si="4"/>
        <v/>
      </c>
      <c r="D36" s="57" t="str">
        <f t="shared" si="5"/>
        <v/>
      </c>
      <c r="E36" s="57" t="str">
        <f t="shared" si="6"/>
        <v/>
      </c>
      <c r="F36" s="58"/>
    </row>
    <row r="37" spans="1:17" ht="9.9499999999999993" customHeight="1" x14ac:dyDescent="0.2">
      <c r="A37" s="285" t="str">
        <f>IF(Hoja1!AF33="","",UPPER(Hoja1!AF33))</f>
        <v/>
      </c>
      <c r="B37" s="285"/>
      <c r="C37" s="68" t="str">
        <f t="shared" si="4"/>
        <v/>
      </c>
      <c r="D37" s="57" t="str">
        <f t="shared" si="5"/>
        <v/>
      </c>
      <c r="E37" s="57" t="str">
        <f t="shared" si="6"/>
        <v/>
      </c>
      <c r="F37" s="58"/>
    </row>
    <row r="38" spans="1:17" ht="9.9499999999999993" customHeight="1" x14ac:dyDescent="0.2">
      <c r="A38" s="285" t="str">
        <f>IF(Hoja1!AF34="","",UPPER(Hoja1!AF34))</f>
        <v/>
      </c>
      <c r="B38" s="285"/>
      <c r="C38" s="68" t="str">
        <f t="shared" si="4"/>
        <v/>
      </c>
      <c r="D38" s="57" t="str">
        <f t="shared" si="5"/>
        <v/>
      </c>
      <c r="E38" s="57" t="str">
        <f t="shared" si="6"/>
        <v/>
      </c>
      <c r="F38" s="58"/>
    </row>
    <row r="39" spans="1:17" ht="9.9499999999999993" customHeight="1" x14ac:dyDescent="0.2">
      <c r="A39" s="285" t="str">
        <f>IF(Hoja1!AF35="","",UPPER(Hoja1!AF35))</f>
        <v/>
      </c>
      <c r="B39" s="285"/>
      <c r="C39" s="68" t="str">
        <f t="shared" si="4"/>
        <v/>
      </c>
      <c r="D39" s="57" t="str">
        <f t="shared" si="5"/>
        <v/>
      </c>
      <c r="E39" s="57" t="str">
        <f t="shared" si="6"/>
        <v/>
      </c>
      <c r="F39" s="58"/>
    </row>
    <row r="40" spans="1:17" ht="9.9499999999999993" customHeight="1" x14ac:dyDescent="0.2">
      <c r="A40" s="285" t="str">
        <f>IF(Hoja1!AF36="","",UPPER(Hoja1!AF36))</f>
        <v/>
      </c>
      <c r="B40" s="285"/>
      <c r="C40" s="68" t="str">
        <f t="shared" si="4"/>
        <v/>
      </c>
      <c r="D40" s="57" t="str">
        <f t="shared" si="5"/>
        <v/>
      </c>
      <c r="E40" s="57" t="str">
        <f t="shared" si="6"/>
        <v/>
      </c>
      <c r="F40" s="58"/>
    </row>
    <row r="41" spans="1:17" ht="9.9499999999999993" customHeight="1" x14ac:dyDescent="0.2">
      <c r="A41" s="285" t="str">
        <f>IF(Hoja1!AF37="","",UPPER(Hoja1!AF37))</f>
        <v/>
      </c>
      <c r="B41" s="285"/>
      <c r="C41" s="68" t="str">
        <f t="shared" si="4"/>
        <v/>
      </c>
      <c r="D41" s="57" t="str">
        <f t="shared" si="5"/>
        <v/>
      </c>
      <c r="E41" s="57" t="str">
        <f t="shared" si="6"/>
        <v/>
      </c>
      <c r="F41" s="58"/>
    </row>
    <row r="42" spans="1:17" ht="9.9499999999999993" customHeight="1" x14ac:dyDescent="0.2">
      <c r="A42" s="285" t="str">
        <f>IF(Hoja1!AF38="","",UPPER(Hoja1!AF38))</f>
        <v/>
      </c>
      <c r="B42" s="285"/>
      <c r="C42" s="68" t="str">
        <f t="shared" si="4"/>
        <v/>
      </c>
      <c r="D42" s="57" t="str">
        <f t="shared" si="5"/>
        <v/>
      </c>
      <c r="E42" s="57" t="str">
        <f t="shared" si="6"/>
        <v/>
      </c>
      <c r="F42" s="58"/>
    </row>
    <row r="43" spans="1:17" ht="9.9499999999999993" customHeight="1" x14ac:dyDescent="0.2">
      <c r="A43" s="285" t="str">
        <f>IF(Hoja1!AF39="","",UPPER(Hoja1!AF39))</f>
        <v/>
      </c>
      <c r="B43" s="285"/>
      <c r="C43" s="68" t="str">
        <f t="shared" si="4"/>
        <v/>
      </c>
      <c r="D43" s="57" t="str">
        <f t="shared" si="5"/>
        <v/>
      </c>
      <c r="E43" s="57" t="str">
        <f t="shared" si="6"/>
        <v/>
      </c>
      <c r="F43" s="58"/>
    </row>
    <row r="44" spans="1:17" ht="9.9499999999999993" customHeight="1" x14ac:dyDescent="0.2">
      <c r="A44" s="285" t="str">
        <f>IF(Hoja1!AF40="","",UPPER(Hoja1!AF40))</f>
        <v/>
      </c>
      <c r="B44" s="285"/>
      <c r="C44" s="68" t="str">
        <f t="shared" si="4"/>
        <v/>
      </c>
      <c r="D44" s="57" t="str">
        <f t="shared" si="5"/>
        <v/>
      </c>
      <c r="E44" s="57" t="str">
        <f t="shared" si="6"/>
        <v/>
      </c>
      <c r="F44" s="58"/>
    </row>
    <row r="45" spans="1:17" ht="9.9499999999999993" customHeight="1" x14ac:dyDescent="0.2">
      <c r="A45" s="285" t="str">
        <f>IF(Hoja1!AF41="","",UPPER(Hoja1!AF41))</f>
        <v/>
      </c>
      <c r="B45" s="285"/>
      <c r="C45" s="68" t="str">
        <f t="shared" si="4"/>
        <v/>
      </c>
      <c r="D45" s="57" t="str">
        <f t="shared" si="5"/>
        <v/>
      </c>
      <c r="E45" s="57" t="str">
        <f t="shared" si="6"/>
        <v/>
      </c>
      <c r="F45" s="58"/>
    </row>
    <row r="46" spans="1:17" ht="9.9499999999999993" customHeight="1" x14ac:dyDescent="0.2">
      <c r="A46" s="285" t="str">
        <f>IF(Hoja1!AF42="","",UPPER(Hoja1!AF42))</f>
        <v/>
      </c>
      <c r="B46" s="285"/>
      <c r="C46" s="68" t="str">
        <f t="shared" si="4"/>
        <v/>
      </c>
      <c r="D46" s="57" t="str">
        <f t="shared" si="5"/>
        <v/>
      </c>
      <c r="E46" s="57" t="str">
        <f t="shared" si="6"/>
        <v/>
      </c>
      <c r="F46" s="58"/>
    </row>
    <row r="48" spans="1:17" x14ac:dyDescent="0.25">
      <c r="Q48" s="53" t="s">
        <v>0</v>
      </c>
    </row>
    <row r="49" spans="1:17" x14ac:dyDescent="0.25">
      <c r="Q49" s="59" t="s">
        <v>1</v>
      </c>
    </row>
    <row r="50" spans="1:17" x14ac:dyDescent="0.25">
      <c r="Q50" s="59" t="s">
        <v>129</v>
      </c>
    </row>
    <row r="51" spans="1:17" x14ac:dyDescent="0.25">
      <c r="Q51" s="53" t="s">
        <v>130</v>
      </c>
    </row>
    <row r="52" spans="1:17" x14ac:dyDescent="0.25">
      <c r="Q52" s="53" t="str">
        <f>Q2</f>
        <v xml:space="preserve">Solicitante: </v>
      </c>
    </row>
    <row r="53" spans="1:17" x14ac:dyDescent="0.25">
      <c r="Q53" s="53" t="str">
        <f>Q3</f>
        <v xml:space="preserve">Proyecto: </v>
      </c>
    </row>
    <row r="55" spans="1:17" ht="14.25" customHeight="1" x14ac:dyDescent="0.25">
      <c r="A55" s="287" t="s">
        <v>120</v>
      </c>
      <c r="B55" s="287"/>
      <c r="C55" s="288" t="s">
        <v>121</v>
      </c>
      <c r="D55" s="54" t="s">
        <v>95</v>
      </c>
      <c r="E55" s="54" t="s">
        <v>95</v>
      </c>
      <c r="F55" s="289" t="s">
        <v>117</v>
      </c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1"/>
    </row>
    <row r="56" spans="1:17" ht="14.25" x14ac:dyDescent="0.25">
      <c r="A56" s="287"/>
      <c r="B56" s="287"/>
      <c r="C56" s="288"/>
      <c r="D56" s="55" t="s">
        <v>93</v>
      </c>
      <c r="E56" s="55" t="s">
        <v>118</v>
      </c>
      <c r="F56" s="56">
        <v>1</v>
      </c>
      <c r="G56" s="56" t="str">
        <f t="shared" ref="G56:Q56" si="7">IF(F56="","",IF(1+F56&gt;MAX($D$7:$E$60),"",1+F56))</f>
        <v/>
      </c>
      <c r="H56" s="56" t="str">
        <f t="shared" si="7"/>
        <v/>
      </c>
      <c r="I56" s="56" t="str">
        <f t="shared" si="7"/>
        <v/>
      </c>
      <c r="J56" s="56" t="str">
        <f t="shared" si="7"/>
        <v/>
      </c>
      <c r="K56" s="56" t="str">
        <f t="shared" si="7"/>
        <v/>
      </c>
      <c r="L56" s="56" t="str">
        <f t="shared" si="7"/>
        <v/>
      </c>
      <c r="M56" s="56" t="str">
        <f t="shared" si="7"/>
        <v/>
      </c>
      <c r="N56" s="56" t="str">
        <f t="shared" si="7"/>
        <v/>
      </c>
      <c r="O56" s="56" t="str">
        <f t="shared" si="7"/>
        <v/>
      </c>
      <c r="P56" s="56" t="str">
        <f t="shared" si="7"/>
        <v/>
      </c>
      <c r="Q56" s="56" t="str">
        <f t="shared" si="7"/>
        <v/>
      </c>
    </row>
    <row r="57" spans="1:17" ht="9.9499999999999993" customHeight="1" x14ac:dyDescent="0.2">
      <c r="A57" s="285" t="str">
        <f>IF(Hoja1!AF43="","",UPPER(Hoja1!AF43))</f>
        <v/>
      </c>
      <c r="B57" s="285"/>
      <c r="C57" s="68" t="str">
        <f>IF(A57="","",VLOOKUP(A57,estructura,2,FALSE))</f>
        <v/>
      </c>
      <c r="D57" s="57" t="str">
        <f>IF(A57="","",VLOOKUP(A57,estructura,3,FALSE))</f>
        <v/>
      </c>
      <c r="E57" s="57" t="str">
        <f>IF(A57="","",VLOOKUP(A57,estructura,4,FALSE))</f>
        <v/>
      </c>
      <c r="F57" s="58"/>
    </row>
    <row r="58" spans="1:17" ht="9.9499999999999993" customHeight="1" x14ac:dyDescent="0.2">
      <c r="A58" s="285" t="str">
        <f>IF(Hoja1!AF44="","",UPPER(Hoja1!AF44))</f>
        <v/>
      </c>
      <c r="B58" s="285"/>
      <c r="C58" s="68" t="str">
        <f>IF(A58="","",VLOOKUP(A58,estructura,2,FALSE))</f>
        <v/>
      </c>
      <c r="D58" s="57" t="str">
        <f>IF(A58="","",VLOOKUP(A58,estructura,3,FALSE))</f>
        <v/>
      </c>
      <c r="E58" s="57" t="str">
        <f>IF(A58="","",VLOOKUP(A58,estructura,4,FALSE))</f>
        <v/>
      </c>
      <c r="F58" s="58"/>
    </row>
    <row r="59" spans="1:17" s="61" customFormat="1" ht="9.9499999999999993" customHeight="1" x14ac:dyDescent="0.2">
      <c r="A59" s="285" t="str">
        <f>IF(Hoja1!AF45="","",UPPER(Hoja1!AF45))</f>
        <v/>
      </c>
      <c r="B59" s="285"/>
      <c r="C59" s="68" t="str">
        <f t="shared" ref="C59:C68" si="8">IF(A59="","",VLOOKUP(A59,estructura,2,FALSE))</f>
        <v/>
      </c>
      <c r="D59" s="57" t="str">
        <f t="shared" ref="D59:D68" si="9">IF(A59="","",VLOOKUP(A59,estructura,3,FALSE))</f>
        <v/>
      </c>
      <c r="E59" s="57" t="str">
        <f t="shared" ref="E59:E68" si="10">IF(A59="","",VLOOKUP(A59,estructura,4,FALSE))</f>
        <v/>
      </c>
      <c r="F59" s="60"/>
    </row>
    <row r="60" spans="1:17" s="61" customFormat="1" ht="9.9499999999999993" customHeight="1" x14ac:dyDescent="0.2">
      <c r="A60" s="285" t="str">
        <f>IF(Hoja1!AF46="","",UPPER(Hoja1!AF46))</f>
        <v/>
      </c>
      <c r="B60" s="285"/>
      <c r="C60" s="68" t="str">
        <f t="shared" si="8"/>
        <v/>
      </c>
      <c r="D60" s="57" t="str">
        <f t="shared" si="9"/>
        <v/>
      </c>
      <c r="E60" s="57" t="str">
        <f t="shared" si="10"/>
        <v/>
      </c>
      <c r="F60" s="60"/>
    </row>
    <row r="61" spans="1:17" s="61" customFormat="1" ht="9.9499999999999993" customHeight="1" x14ac:dyDescent="0.2">
      <c r="A61" s="285" t="str">
        <f>IF(Hoja1!AF47="","",UPPER(Hoja1!AF47))</f>
        <v/>
      </c>
      <c r="B61" s="285"/>
      <c r="C61" s="68" t="str">
        <f t="shared" si="8"/>
        <v/>
      </c>
      <c r="D61" s="57" t="str">
        <f t="shared" si="9"/>
        <v/>
      </c>
      <c r="E61" s="57" t="str">
        <f t="shared" si="10"/>
        <v/>
      </c>
      <c r="F61" s="60"/>
    </row>
    <row r="62" spans="1:17" s="61" customFormat="1" ht="9.9499999999999993" customHeight="1" x14ac:dyDescent="0.2">
      <c r="A62" s="285" t="str">
        <f>IF(Hoja1!AF48="","",UPPER(Hoja1!AF48))</f>
        <v/>
      </c>
      <c r="B62" s="285"/>
      <c r="C62" s="68" t="str">
        <f t="shared" si="8"/>
        <v/>
      </c>
      <c r="D62" s="57" t="str">
        <f t="shared" si="9"/>
        <v/>
      </c>
      <c r="E62" s="57" t="str">
        <f t="shared" si="10"/>
        <v/>
      </c>
      <c r="F62" s="60"/>
    </row>
    <row r="63" spans="1:17" s="61" customFormat="1" ht="9.9499999999999993" customHeight="1" x14ac:dyDescent="0.2">
      <c r="A63" s="285" t="str">
        <f>IF(Hoja1!AF49="","",UPPER(Hoja1!AF49))</f>
        <v/>
      </c>
      <c r="B63" s="285"/>
      <c r="C63" s="68" t="str">
        <f t="shared" si="8"/>
        <v/>
      </c>
      <c r="D63" s="57" t="str">
        <f t="shared" si="9"/>
        <v/>
      </c>
      <c r="E63" s="57" t="str">
        <f t="shared" si="10"/>
        <v/>
      </c>
      <c r="F63" s="60"/>
    </row>
    <row r="64" spans="1:17" s="61" customFormat="1" ht="9.9499999999999993" customHeight="1" x14ac:dyDescent="0.2">
      <c r="A64" s="285" t="str">
        <f>IF(Hoja1!AF50="","",UPPER(Hoja1!AF50))</f>
        <v/>
      </c>
      <c r="B64" s="285"/>
      <c r="C64" s="68" t="str">
        <f t="shared" si="8"/>
        <v/>
      </c>
      <c r="D64" s="57" t="str">
        <f t="shared" si="9"/>
        <v/>
      </c>
      <c r="E64" s="57" t="str">
        <f t="shared" si="10"/>
        <v/>
      </c>
      <c r="F64" s="60"/>
    </row>
    <row r="65" spans="1:6" s="61" customFormat="1" ht="9.9499999999999993" customHeight="1" x14ac:dyDescent="0.2">
      <c r="A65" s="285" t="str">
        <f>IF(Hoja1!AF51="","",UPPER(Hoja1!AF51))</f>
        <v/>
      </c>
      <c r="B65" s="285"/>
      <c r="C65" s="68" t="str">
        <f t="shared" si="8"/>
        <v/>
      </c>
      <c r="D65" s="57" t="str">
        <f t="shared" si="9"/>
        <v/>
      </c>
      <c r="E65" s="57" t="str">
        <f t="shared" si="10"/>
        <v/>
      </c>
      <c r="F65" s="60"/>
    </row>
    <row r="66" spans="1:6" s="61" customFormat="1" ht="9.9499999999999993" customHeight="1" x14ac:dyDescent="0.2">
      <c r="A66" s="285" t="str">
        <f>IF(Hoja1!AF52="","",UPPER(Hoja1!AF52))</f>
        <v/>
      </c>
      <c r="B66" s="285"/>
      <c r="C66" s="68" t="str">
        <f t="shared" si="8"/>
        <v/>
      </c>
      <c r="D66" s="57" t="str">
        <f t="shared" si="9"/>
        <v/>
      </c>
      <c r="E66" s="57" t="str">
        <f t="shared" si="10"/>
        <v/>
      </c>
      <c r="F66" s="60"/>
    </row>
    <row r="67" spans="1:6" s="61" customFormat="1" ht="9.9499999999999993" customHeight="1" x14ac:dyDescent="0.2">
      <c r="A67" s="285" t="str">
        <f>IF(Hoja1!AF53="","",UPPER(Hoja1!AF53))</f>
        <v/>
      </c>
      <c r="B67" s="285"/>
      <c r="C67" s="68" t="str">
        <f t="shared" si="8"/>
        <v/>
      </c>
      <c r="D67" s="57" t="str">
        <f t="shared" si="9"/>
        <v/>
      </c>
      <c r="E67" s="57" t="str">
        <f t="shared" si="10"/>
        <v/>
      </c>
      <c r="F67" s="60"/>
    </row>
    <row r="68" spans="1:6" s="61" customFormat="1" ht="9.9499999999999993" customHeight="1" x14ac:dyDescent="0.2">
      <c r="A68" s="285" t="str">
        <f>IF(Hoja1!AF54="","",UPPER(Hoja1!AF54))</f>
        <v/>
      </c>
      <c r="B68" s="285"/>
      <c r="C68" s="68" t="str">
        <f t="shared" si="8"/>
        <v/>
      </c>
      <c r="D68" s="57" t="str">
        <f t="shared" si="9"/>
        <v/>
      </c>
      <c r="E68" s="57" t="str">
        <f t="shared" si="10"/>
        <v/>
      </c>
      <c r="F68" s="60"/>
    </row>
    <row r="69" spans="1:6" s="61" customFormat="1" ht="9.9499999999999993" customHeight="1" x14ac:dyDescent="0.2">
      <c r="A69" s="285" t="str">
        <f>IF(Hoja1!AF55="","",UPPER(Hoja1!AF55))</f>
        <v/>
      </c>
      <c r="B69" s="285"/>
      <c r="C69" s="68" t="str">
        <f t="shared" ref="C69" si="11">IF(A69="","",VLOOKUP(A69,estructura,2,FALSE))</f>
        <v/>
      </c>
      <c r="D69" s="57" t="str">
        <f t="shared" ref="D69" si="12">IF(A69="","",VLOOKUP(A69,estructura,3,FALSE))</f>
        <v/>
      </c>
      <c r="E69" s="57" t="str">
        <f t="shared" ref="E69" si="13">IF(A69="","",VLOOKUP(A69,estructura,4,FALSE))</f>
        <v/>
      </c>
      <c r="F69" s="60"/>
    </row>
    <row r="70" spans="1:6" s="61" customFormat="1" ht="9.9499999999999993" customHeight="1" x14ac:dyDescent="0.2">
      <c r="A70" s="285" t="str">
        <f>IF(Hoja1!AF56="","",UPPER(Hoja1!AF56))</f>
        <v/>
      </c>
      <c r="B70" s="285"/>
      <c r="C70" s="68" t="str">
        <f t="shared" ref="C70:C76" si="14">IF(A70="","",VLOOKUP(A70,estructura,2,FALSE))</f>
        <v/>
      </c>
      <c r="D70" s="57" t="str">
        <f t="shared" ref="D70:D76" si="15">IF(A70="","",VLOOKUP(A70,estructura,3,FALSE))</f>
        <v/>
      </c>
      <c r="E70" s="57" t="str">
        <f t="shared" ref="E70:E76" si="16">IF(A70="","",VLOOKUP(A70,estructura,4,FALSE))</f>
        <v/>
      </c>
      <c r="F70" s="60"/>
    </row>
    <row r="71" spans="1:6" s="61" customFormat="1" ht="9.9499999999999993" customHeight="1" x14ac:dyDescent="0.2">
      <c r="A71" s="285" t="str">
        <f>IF(Hoja1!AF57="","",UPPER(Hoja1!AF57))</f>
        <v/>
      </c>
      <c r="B71" s="285"/>
      <c r="C71" s="68" t="str">
        <f t="shared" si="14"/>
        <v/>
      </c>
      <c r="D71" s="57" t="str">
        <f t="shared" si="15"/>
        <v/>
      </c>
      <c r="E71" s="57" t="str">
        <f t="shared" si="16"/>
        <v/>
      </c>
      <c r="F71" s="60"/>
    </row>
    <row r="72" spans="1:6" s="61" customFormat="1" ht="9.9499999999999993" customHeight="1" x14ac:dyDescent="0.2">
      <c r="A72" s="285" t="str">
        <f>IF(Hoja1!AF58="","",UPPER(Hoja1!AF58))</f>
        <v/>
      </c>
      <c r="B72" s="285"/>
      <c r="C72" s="68" t="str">
        <f t="shared" si="14"/>
        <v/>
      </c>
      <c r="D72" s="57" t="str">
        <f t="shared" si="15"/>
        <v/>
      </c>
      <c r="E72" s="57" t="str">
        <f t="shared" si="16"/>
        <v/>
      </c>
      <c r="F72" s="60"/>
    </row>
    <row r="73" spans="1:6" s="61" customFormat="1" ht="9.9499999999999993" customHeight="1" x14ac:dyDescent="0.2">
      <c r="A73" s="285" t="str">
        <f>IF(Hoja1!AF59="","",UPPER(Hoja1!AF59))</f>
        <v/>
      </c>
      <c r="B73" s="285"/>
      <c r="C73" s="68" t="str">
        <f t="shared" si="14"/>
        <v/>
      </c>
      <c r="D73" s="57" t="str">
        <f t="shared" si="15"/>
        <v/>
      </c>
      <c r="E73" s="57" t="str">
        <f t="shared" si="16"/>
        <v/>
      </c>
      <c r="F73" s="60"/>
    </row>
    <row r="74" spans="1:6" s="61" customFormat="1" ht="9.9499999999999993" customHeight="1" x14ac:dyDescent="0.2">
      <c r="A74" s="285" t="str">
        <f>IF(Hoja1!AF60="","",UPPER(Hoja1!AF60))</f>
        <v/>
      </c>
      <c r="B74" s="285"/>
      <c r="C74" s="68" t="str">
        <f t="shared" si="14"/>
        <v/>
      </c>
      <c r="D74" s="57" t="str">
        <f t="shared" si="15"/>
        <v/>
      </c>
      <c r="E74" s="57" t="str">
        <f t="shared" si="16"/>
        <v/>
      </c>
      <c r="F74" s="60"/>
    </row>
    <row r="75" spans="1:6" s="61" customFormat="1" ht="9.9499999999999993" customHeight="1" x14ac:dyDescent="0.2">
      <c r="A75" s="285" t="str">
        <f>IF(Hoja1!AF61="","",UPPER(Hoja1!AF61))</f>
        <v/>
      </c>
      <c r="B75" s="285"/>
      <c r="C75" s="68" t="str">
        <f t="shared" si="14"/>
        <v/>
      </c>
      <c r="D75" s="57" t="str">
        <f t="shared" si="15"/>
        <v/>
      </c>
      <c r="E75" s="57" t="str">
        <f t="shared" si="16"/>
        <v/>
      </c>
      <c r="F75" s="60"/>
    </row>
    <row r="76" spans="1:6" s="61" customFormat="1" ht="9.9499999999999993" customHeight="1" x14ac:dyDescent="0.2">
      <c r="A76" s="285" t="str">
        <f>IF(Hoja1!AF62="","",UPPER(Hoja1!AF62))</f>
        <v/>
      </c>
      <c r="B76" s="285"/>
      <c r="C76" s="68" t="str">
        <f t="shared" si="14"/>
        <v/>
      </c>
      <c r="D76" s="57" t="str">
        <f t="shared" si="15"/>
        <v/>
      </c>
      <c r="E76" s="57" t="str">
        <f t="shared" si="16"/>
        <v/>
      </c>
      <c r="F76" s="60"/>
    </row>
    <row r="93" spans="17:17" x14ac:dyDescent="0.25">
      <c r="Q93" s="53" t="s">
        <v>0</v>
      </c>
    </row>
    <row r="94" spans="17:17" x14ac:dyDescent="0.25">
      <c r="Q94" s="59" t="s">
        <v>1</v>
      </c>
    </row>
    <row r="95" spans="17:17" x14ac:dyDescent="0.25">
      <c r="Q95" s="59" t="s">
        <v>190</v>
      </c>
    </row>
  </sheetData>
  <sheetProtection algorithmName="SHA-512" hashValue="PvuK5ENHG+mwWBlY7T1+63T/VSdP+H6dg0Ybdob4iUKKk73BpzA9vSy81Qe7l1kQ1ATFNUTQBhgcg6/ZQ2bsdQ==" saltValue="Iopu8CoC/dxP484aY1jl9g==" spinCount="100000" sheet="1" objects="1" scenarios="1" selectLockedCells="1"/>
  <mergeCells count="66">
    <mergeCell ref="A67:B67"/>
    <mergeCell ref="A68:B68"/>
    <mergeCell ref="A64:B64"/>
    <mergeCell ref="A65:B65"/>
    <mergeCell ref="A66:B66"/>
    <mergeCell ref="A61:B61"/>
    <mergeCell ref="A62:B62"/>
    <mergeCell ref="A63:B63"/>
    <mergeCell ref="A58:B58"/>
    <mergeCell ref="A59:B59"/>
    <mergeCell ref="A60:B60"/>
    <mergeCell ref="A38:B38"/>
    <mergeCell ref="A45:B45"/>
    <mergeCell ref="A46:B46"/>
    <mergeCell ref="A57:B57"/>
    <mergeCell ref="A42:B42"/>
    <mergeCell ref="A43:B43"/>
    <mergeCell ref="A44:B44"/>
    <mergeCell ref="A10:B10"/>
    <mergeCell ref="A11:B11"/>
    <mergeCell ref="A12:B12"/>
    <mergeCell ref="A13:B13"/>
    <mergeCell ref="F55:Q55"/>
    <mergeCell ref="A33:B33"/>
    <mergeCell ref="A34:B34"/>
    <mergeCell ref="A35:B35"/>
    <mergeCell ref="A25:B25"/>
    <mergeCell ref="A55:B56"/>
    <mergeCell ref="C55:C56"/>
    <mergeCell ref="A39:B39"/>
    <mergeCell ref="A40:B40"/>
    <mergeCell ref="A41:B41"/>
    <mergeCell ref="A36:B36"/>
    <mergeCell ref="A37:B37"/>
    <mergeCell ref="F5:Q5"/>
    <mergeCell ref="A5:B6"/>
    <mergeCell ref="A69:B69"/>
    <mergeCell ref="C5:C6"/>
    <mergeCell ref="A22:B22"/>
    <mergeCell ref="A23:B23"/>
    <mergeCell ref="A24:B24"/>
    <mergeCell ref="A26:B26"/>
    <mergeCell ref="A14:B14"/>
    <mergeCell ref="A15:B15"/>
    <mergeCell ref="A16:B16"/>
    <mergeCell ref="A17:B17"/>
    <mergeCell ref="A18:B18"/>
    <mergeCell ref="A32:B32"/>
    <mergeCell ref="A7:B7"/>
    <mergeCell ref="A29:B29"/>
    <mergeCell ref="A19:B19"/>
    <mergeCell ref="A8:B8"/>
    <mergeCell ref="A9:B9"/>
    <mergeCell ref="A75:B75"/>
    <mergeCell ref="A76:B76"/>
    <mergeCell ref="A70:B70"/>
    <mergeCell ref="A71:B71"/>
    <mergeCell ref="A72:B72"/>
    <mergeCell ref="A73:B73"/>
    <mergeCell ref="A74:B74"/>
    <mergeCell ref="A30:B30"/>
    <mergeCell ref="A31:B31"/>
    <mergeCell ref="A20:B20"/>
    <mergeCell ref="A21:B21"/>
    <mergeCell ref="A27:B27"/>
    <mergeCell ref="A28:B28"/>
  </mergeCells>
  <conditionalFormatting sqref="A7:B46 A57:B68">
    <cfRule type="expression" dxfId="10" priority="22">
      <formula>$A7&lt;&gt;""</formula>
    </cfRule>
  </conditionalFormatting>
  <conditionalFormatting sqref="C7:C46 C57:C68">
    <cfRule type="expression" dxfId="9" priority="21">
      <formula>$C7&lt;&gt;""</formula>
    </cfRule>
  </conditionalFormatting>
  <conditionalFormatting sqref="D7:D46 D57:D68">
    <cfRule type="expression" dxfId="8" priority="20">
      <formula>$D7&lt;&gt;""</formula>
    </cfRule>
  </conditionalFormatting>
  <conditionalFormatting sqref="E7:E46 E57:E68">
    <cfRule type="expression" dxfId="7" priority="19">
      <formula>$E7&lt;&gt;""</formula>
    </cfRule>
  </conditionalFormatting>
  <conditionalFormatting sqref="A69:B76">
    <cfRule type="expression" dxfId="6" priority="10">
      <formula>$A69&lt;&gt;""</formula>
    </cfRule>
  </conditionalFormatting>
  <conditionalFormatting sqref="C69:C76">
    <cfRule type="expression" dxfId="5" priority="9">
      <formula>$C69&lt;&gt;""</formula>
    </cfRule>
  </conditionalFormatting>
  <conditionalFormatting sqref="D69:D76">
    <cfRule type="expression" dxfId="4" priority="8">
      <formula>$D69&lt;&gt;""</formula>
    </cfRule>
  </conditionalFormatting>
  <conditionalFormatting sqref="E69:E76">
    <cfRule type="expression" dxfId="3" priority="7">
      <formula>$E69&lt;&gt;""</formula>
    </cfRule>
  </conditionalFormatting>
  <conditionalFormatting sqref="F7:Q46 F57:Q76">
    <cfRule type="expression" dxfId="2" priority="1" stopIfTrue="1">
      <formula>($A7="")</formula>
    </cfRule>
    <cfRule type="expression" dxfId="1" priority="37" stopIfTrue="1">
      <formula>AND(F$6&gt;=$D7,F$6&lt;=$E7,LEN($A7)&lt;=4)</formula>
    </cfRule>
    <cfRule type="expression" dxfId="0" priority="38" stopIfTrue="1">
      <formula>AND(F$6&gt;=$D7,F$6&lt;=$E7,LEN($A7)&gt;4)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3" orientation="landscape" r:id="rId1"/>
  <rowBreaks count="1" manualBreakCount="1">
    <brk id="5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62"/>
  <sheetViews>
    <sheetView zoomScaleNormal="100" workbookViewId="0">
      <selection sqref="A1:B1"/>
    </sheetView>
  </sheetViews>
  <sheetFormatPr baseColWidth="10" defaultRowHeight="15" x14ac:dyDescent="0.25"/>
  <cols>
    <col min="1" max="1" width="15.85546875" style="77" bestFit="1" customWidth="1"/>
    <col min="2" max="2" width="15.7109375" style="77" customWidth="1"/>
    <col min="3" max="7" width="11.42578125" style="77"/>
    <col min="8" max="17" width="6.7109375" style="77" customWidth="1"/>
    <col min="18" max="18" width="8.28515625" style="77" bestFit="1" customWidth="1"/>
    <col min="19" max="19" width="10.7109375" style="77" customWidth="1"/>
    <col min="20" max="21" width="11.42578125" style="77"/>
    <col min="22" max="22" width="15.7109375" style="77" customWidth="1"/>
    <col min="23" max="24" width="11.42578125" style="77"/>
    <col min="25" max="25" width="3" style="77" bestFit="1" customWidth="1"/>
    <col min="26" max="26" width="11.42578125" style="77"/>
    <col min="27" max="27" width="34.28515625" style="77" customWidth="1"/>
    <col min="28" max="16384" width="11.42578125" style="77"/>
  </cols>
  <sheetData>
    <row r="1" spans="1:52" s="76" customFormat="1" x14ac:dyDescent="0.25">
      <c r="A1" s="292" t="s">
        <v>104</v>
      </c>
      <c r="B1" s="292"/>
      <c r="D1" s="292" t="s">
        <v>23</v>
      </c>
      <c r="E1" s="292"/>
      <c r="F1" s="292"/>
      <c r="G1" s="292"/>
      <c r="H1" s="76" t="s">
        <v>106</v>
      </c>
      <c r="I1" s="76" t="s">
        <v>107</v>
      </c>
      <c r="J1" s="76" t="s">
        <v>108</v>
      </c>
      <c r="K1" s="76" t="s">
        <v>109</v>
      </c>
      <c r="L1" s="76" t="s">
        <v>110</v>
      </c>
      <c r="M1" s="76" t="s">
        <v>111</v>
      </c>
      <c r="N1" s="76" t="s">
        <v>112</v>
      </c>
      <c r="O1" s="76" t="s">
        <v>113</v>
      </c>
      <c r="P1" s="76" t="s">
        <v>114</v>
      </c>
      <c r="Q1" s="76" t="s">
        <v>115</v>
      </c>
      <c r="R1" s="76" t="s">
        <v>144</v>
      </c>
      <c r="S1" s="76" t="s">
        <v>145</v>
      </c>
      <c r="U1" s="292" t="s">
        <v>89</v>
      </c>
      <c r="V1" s="292"/>
      <c r="W1" s="292"/>
      <c r="Z1" s="292" t="s">
        <v>116</v>
      </c>
      <c r="AA1" s="292"/>
      <c r="AB1" s="292"/>
      <c r="AC1" s="292"/>
      <c r="AE1" s="76" t="s">
        <v>119</v>
      </c>
    </row>
    <row r="2" spans="1:52" x14ac:dyDescent="0.25">
      <c r="A2" s="77" t="s">
        <v>103</v>
      </c>
      <c r="B2" s="77">
        <f>DATOS!D8</f>
        <v>0</v>
      </c>
      <c r="D2" s="77" t="str">
        <f>RRHH!A9</f>
        <v>TEC-1</v>
      </c>
      <c r="E2" s="77" t="str">
        <f>RRHH!J9</f>
        <v/>
      </c>
      <c r="F2" s="78">
        <f>ROUND(RRHH!W9,2)</f>
        <v>0</v>
      </c>
      <c r="G2" s="78">
        <f>MIN(50,ROUND(RRHH!W9,2))</f>
        <v>0</v>
      </c>
      <c r="H2" s="78">
        <f>'GASTO RRHH'!G9</f>
        <v>0</v>
      </c>
      <c r="I2" s="78">
        <f>'GASTO RRHH'!G24</f>
        <v>0</v>
      </c>
      <c r="J2" s="78">
        <f>'GASTO RRHH'!G39</f>
        <v>0</v>
      </c>
      <c r="K2" s="78">
        <f>'GASTO RRHH'!T9</f>
        <v>0</v>
      </c>
      <c r="L2" s="78">
        <f>'GASTO RRHH'!T24</f>
        <v>0</v>
      </c>
      <c r="M2" s="78">
        <f>'GASTO RRHH'!T39</f>
        <v>0</v>
      </c>
      <c r="N2" s="78">
        <f>'GASTO RRHH'!AG9</f>
        <v>0</v>
      </c>
      <c r="O2" s="78">
        <f>'GASTO RRHH'!AG24</f>
        <v>0</v>
      </c>
      <c r="P2" s="78">
        <f>'GASTO RRHH'!AG39</f>
        <v>0</v>
      </c>
      <c r="Q2" s="78">
        <f>'GASTO RRHH'!AT9</f>
        <v>0</v>
      </c>
      <c r="R2" s="78">
        <f>SUM(H2:Q2)</f>
        <v>0</v>
      </c>
      <c r="S2" s="78">
        <f>ROUND(ROUND(G2,2)*R2,2)</f>
        <v>0</v>
      </c>
      <c r="U2" s="77" t="str">
        <f>'GASTOS PROYECTO'!A8</f>
        <v>EX1</v>
      </c>
      <c r="V2" s="77">
        <f>'GASTOS PROYECTO'!R8</f>
        <v>0</v>
      </c>
      <c r="W2" s="78">
        <f>'GASTOS PROYECTO'!S8</f>
        <v>0</v>
      </c>
      <c r="AB2" s="77" t="s">
        <v>93</v>
      </c>
      <c r="AC2" s="77" t="s">
        <v>94</v>
      </c>
    </row>
    <row r="3" spans="1:52" x14ac:dyDescent="0.25">
      <c r="A3" s="77" t="s">
        <v>102</v>
      </c>
      <c r="B3" s="77">
        <f>DATOS!D13</f>
        <v>0</v>
      </c>
      <c r="D3" s="77" t="str">
        <f>RRHH!A10</f>
        <v>TEC-2</v>
      </c>
      <c r="E3" s="77" t="str">
        <f>RRHH!J10</f>
        <v/>
      </c>
      <c r="F3" s="78">
        <f>ROUND(RRHH!W10,2)</f>
        <v>0</v>
      </c>
      <c r="G3" s="78">
        <f>MIN(50,ROUND(RRHH!W10,2))</f>
        <v>0</v>
      </c>
      <c r="H3" s="78">
        <f>'GASTO RRHH'!G10</f>
        <v>0</v>
      </c>
      <c r="I3" s="78">
        <f>'GASTO RRHH'!G25</f>
        <v>0</v>
      </c>
      <c r="J3" s="78">
        <f>'GASTO RRHH'!G40</f>
        <v>0</v>
      </c>
      <c r="K3" s="78">
        <f>'GASTO RRHH'!T10</f>
        <v>0</v>
      </c>
      <c r="L3" s="78">
        <f>'GASTO RRHH'!T25</f>
        <v>0</v>
      </c>
      <c r="M3" s="78">
        <f>'GASTO RRHH'!T40</f>
        <v>0</v>
      </c>
      <c r="N3" s="78">
        <f>'GASTO RRHH'!AG10</f>
        <v>0</v>
      </c>
      <c r="O3" s="78">
        <f>'GASTO RRHH'!AG25</f>
        <v>0</v>
      </c>
      <c r="P3" s="78">
        <f>'GASTO RRHH'!AG40</f>
        <v>0</v>
      </c>
      <c r="Q3" s="78">
        <f>'GASTO RRHH'!AT10</f>
        <v>0</v>
      </c>
      <c r="R3" s="78">
        <f t="shared" ref="R3:R11" si="0">SUM(H3:Q3)</f>
        <v>0</v>
      </c>
      <c r="S3" s="78">
        <f t="shared" ref="S3:S11" si="1">ROUND(G3*R3,2)</f>
        <v>0</v>
      </c>
      <c r="U3" s="77" t="str">
        <f>'GASTOS PROYECTO'!A9</f>
        <v>EX2</v>
      </c>
      <c r="V3" s="77">
        <f>'GASTOS PROYECTO'!R9</f>
        <v>0</v>
      </c>
      <c r="W3" s="78">
        <f>'GASTOS PROYECTO'!S9</f>
        <v>0</v>
      </c>
      <c r="Y3" s="77">
        <v>1</v>
      </c>
      <c r="Z3" s="76" t="s">
        <v>20</v>
      </c>
      <c r="AA3" s="76">
        <f>IF(T('ESTRUCTURA PROYECTO'!D5:V5)="",0,T('ESTRUCTURA PROYECTO'!D5:V5))</f>
        <v>0</v>
      </c>
      <c r="AB3" s="76">
        <f>IF(MIN(AB4:AB8)=0,1,MIN(AB4:AB8))</f>
        <v>1</v>
      </c>
      <c r="AC3" s="76">
        <f>MAX(AC4:AC8)</f>
        <v>0</v>
      </c>
      <c r="AE3" s="77">
        <f>IF(AA3=0,MAX($Y$3:$Y$62)+1,Y3)</f>
        <v>61</v>
      </c>
      <c r="AF3" s="77" t="str">
        <f>IF(ISERROR(VLOOKUP(SMALL($AE$3:$AE$62,Y3),$Y$3:$Z$62,2,FALSE)),"",VLOOKUP(SMALL($AE$3:$AE$62,Y3),$Y$3:$Z$62,2,FALSE))</f>
        <v/>
      </c>
      <c r="AG3" s="77" t="str">
        <f t="shared" ref="AG3:AG34" si="2">IF(AF3="","",VLOOKUP(AF3,estructura,2,FALSE))</f>
        <v/>
      </c>
      <c r="AT3" s="76"/>
      <c r="AZ3" s="76"/>
    </row>
    <row r="4" spans="1:52" x14ac:dyDescent="0.25">
      <c r="A4" s="77" t="s">
        <v>105</v>
      </c>
      <c r="B4" s="77" t="str">
        <f>DATOS!A17</f>
        <v/>
      </c>
      <c r="D4" s="77" t="str">
        <f>RRHH!A11</f>
        <v>TEC-3</v>
      </c>
      <c r="E4" s="77" t="str">
        <f>RRHH!J11</f>
        <v/>
      </c>
      <c r="F4" s="78">
        <f>ROUND(RRHH!W11,2)</f>
        <v>0</v>
      </c>
      <c r="G4" s="78">
        <f>MIN(50,ROUND(RRHH!W11,2))</f>
        <v>0</v>
      </c>
      <c r="H4" s="78">
        <f>'GASTO RRHH'!G11</f>
        <v>0</v>
      </c>
      <c r="I4" s="78">
        <f>'GASTO RRHH'!G26</f>
        <v>0</v>
      </c>
      <c r="J4" s="78">
        <f>'GASTO RRHH'!G41</f>
        <v>0</v>
      </c>
      <c r="K4" s="78">
        <f>'GASTO RRHH'!T11</f>
        <v>0</v>
      </c>
      <c r="L4" s="78">
        <f>'GASTO RRHH'!T26</f>
        <v>0</v>
      </c>
      <c r="M4" s="78">
        <f>'GASTO RRHH'!T41</f>
        <v>0</v>
      </c>
      <c r="N4" s="78">
        <f>'GASTO RRHH'!AG11</f>
        <v>0</v>
      </c>
      <c r="O4" s="78">
        <f>'GASTO RRHH'!AG26</f>
        <v>0</v>
      </c>
      <c r="P4" s="78">
        <f>'GASTO RRHH'!AG41</f>
        <v>0</v>
      </c>
      <c r="Q4" s="78">
        <f>'GASTO RRHH'!AT11</f>
        <v>0</v>
      </c>
      <c r="R4" s="78">
        <f t="shared" si="0"/>
        <v>0</v>
      </c>
      <c r="S4" s="78">
        <f t="shared" si="1"/>
        <v>0</v>
      </c>
      <c r="U4" s="77" t="str">
        <f>'GASTOS PROYECTO'!A10</f>
        <v>EX3</v>
      </c>
      <c r="V4" s="77">
        <f>'GASTOS PROYECTO'!R10</f>
        <v>0</v>
      </c>
      <c r="W4" s="78">
        <f>'GASTOS PROYECTO'!S10</f>
        <v>0</v>
      </c>
      <c r="Y4" s="77">
        <v>2</v>
      </c>
      <c r="Z4" s="77" t="s">
        <v>24</v>
      </c>
      <c r="AA4" s="77">
        <f>IF(T('ESTRUCTURA PROYECTO'!D8:V8)="",0,T('ESTRUCTURA PROYECTO'!D8:V8))</f>
        <v>0</v>
      </c>
      <c r="AB4" s="77">
        <f>'ESTRUCTURA PROYECTO'!B8</f>
        <v>0</v>
      </c>
      <c r="AC4" s="77">
        <f>'ESTRUCTURA PROYECTO'!C8</f>
        <v>0</v>
      </c>
      <c r="AE4" s="77">
        <f t="shared" ref="AE4:AE62" si="3">IF(AA4=0,MAX($Y$3:$Y$62)+1,Y4)</f>
        <v>61</v>
      </c>
      <c r="AF4" s="77" t="str">
        <f t="shared" ref="AF4:AF62" si="4">IF(ISERROR(VLOOKUP(SMALL($AE$3:$AE$62,Y4),$Y$3:$Z$62,2,FALSE)),"",VLOOKUP(SMALL($AE$3:$AE$62,Y4),$Y$3:$Z$62,2,FALSE))</f>
        <v/>
      </c>
      <c r="AG4" s="77" t="str">
        <f t="shared" si="2"/>
        <v/>
      </c>
    </row>
    <row r="5" spans="1:52" x14ac:dyDescent="0.25">
      <c r="B5" s="77">
        <f>DATOS!A18</f>
        <v>0</v>
      </c>
      <c r="D5" s="77" t="str">
        <f>RRHH!A12</f>
        <v>TEC-4</v>
      </c>
      <c r="E5" s="77" t="str">
        <f>RRHH!J12</f>
        <v/>
      </c>
      <c r="F5" s="78">
        <f>ROUND(RRHH!W12,2)</f>
        <v>0</v>
      </c>
      <c r="G5" s="78">
        <f>MIN(50,ROUND(RRHH!W12,2))</f>
        <v>0</v>
      </c>
      <c r="H5" s="78">
        <f>'GASTO RRHH'!G12</f>
        <v>0</v>
      </c>
      <c r="I5" s="78">
        <f>'GASTO RRHH'!G27</f>
        <v>0</v>
      </c>
      <c r="J5" s="78">
        <f>'GASTO RRHH'!G42</f>
        <v>0</v>
      </c>
      <c r="K5" s="78">
        <f>'GASTO RRHH'!T12</f>
        <v>0</v>
      </c>
      <c r="L5" s="78">
        <f>'GASTO RRHH'!T27</f>
        <v>0</v>
      </c>
      <c r="M5" s="78">
        <f>'GASTO RRHH'!T42</f>
        <v>0</v>
      </c>
      <c r="N5" s="78">
        <f>'GASTO RRHH'!AG12</f>
        <v>0</v>
      </c>
      <c r="O5" s="78">
        <f>'GASTO RRHH'!AG27</f>
        <v>0</v>
      </c>
      <c r="P5" s="78">
        <f>'GASTO RRHH'!AG42</f>
        <v>0</v>
      </c>
      <c r="Q5" s="78">
        <f>'GASTO RRHH'!AT12</f>
        <v>0</v>
      </c>
      <c r="R5" s="78">
        <f t="shared" si="0"/>
        <v>0</v>
      </c>
      <c r="S5" s="78">
        <f t="shared" si="1"/>
        <v>0</v>
      </c>
      <c r="U5" s="77" t="str">
        <f>'GASTOS PROYECTO'!A11</f>
        <v>EX4</v>
      </c>
      <c r="V5" s="77">
        <f>'GASTOS PROYECTO'!R11</f>
        <v>0</v>
      </c>
      <c r="W5" s="78">
        <f>'GASTOS PROYECTO'!S11</f>
        <v>0</v>
      </c>
      <c r="Y5" s="77">
        <v>3</v>
      </c>
      <c r="Z5" s="77" t="s">
        <v>25</v>
      </c>
      <c r="AA5" s="77">
        <f>IF(T('ESTRUCTURA PROYECTO'!D9:V9)="",0,T('ESTRUCTURA PROYECTO'!D9:V9))</f>
        <v>0</v>
      </c>
      <c r="AB5" s="77">
        <f>'ESTRUCTURA PROYECTO'!B9</f>
        <v>0</v>
      </c>
      <c r="AC5" s="77">
        <f>'ESTRUCTURA PROYECTO'!C9</f>
        <v>0</v>
      </c>
      <c r="AE5" s="77">
        <f t="shared" si="3"/>
        <v>61</v>
      </c>
      <c r="AF5" s="77" t="str">
        <f t="shared" si="4"/>
        <v/>
      </c>
      <c r="AG5" s="77" t="str">
        <f t="shared" si="2"/>
        <v/>
      </c>
    </row>
    <row r="6" spans="1:52" x14ac:dyDescent="0.25">
      <c r="B6" s="77">
        <f>DATOS!A19</f>
        <v>0</v>
      </c>
      <c r="D6" s="77" t="str">
        <f>RRHH!A13</f>
        <v>TEC-5</v>
      </c>
      <c r="E6" s="77" t="str">
        <f>RRHH!J13</f>
        <v/>
      </c>
      <c r="F6" s="78">
        <f>ROUND(RRHH!W13,2)</f>
        <v>0</v>
      </c>
      <c r="G6" s="78">
        <f>MIN(50,ROUND(RRHH!W13,2))</f>
        <v>0</v>
      </c>
      <c r="H6" s="78">
        <f>'GASTO RRHH'!G13</f>
        <v>0</v>
      </c>
      <c r="I6" s="78">
        <f>'GASTO RRHH'!G28</f>
        <v>0</v>
      </c>
      <c r="J6" s="78">
        <f>'GASTO RRHH'!G43</f>
        <v>0</v>
      </c>
      <c r="K6" s="78">
        <f>'GASTO RRHH'!T13</f>
        <v>0</v>
      </c>
      <c r="L6" s="78">
        <f>'GASTO RRHH'!T28</f>
        <v>0</v>
      </c>
      <c r="M6" s="78">
        <f>'GASTO RRHH'!T43</f>
        <v>0</v>
      </c>
      <c r="N6" s="78">
        <f>'GASTO RRHH'!AG13</f>
        <v>0</v>
      </c>
      <c r="O6" s="78">
        <f>'GASTO RRHH'!AG28</f>
        <v>0</v>
      </c>
      <c r="P6" s="78">
        <f>'GASTO RRHH'!AG43</f>
        <v>0</v>
      </c>
      <c r="Q6" s="78">
        <f>'GASTO RRHH'!AT13</f>
        <v>0</v>
      </c>
      <c r="R6" s="78">
        <f t="shared" si="0"/>
        <v>0</v>
      </c>
      <c r="S6" s="78">
        <f t="shared" si="1"/>
        <v>0</v>
      </c>
      <c r="U6" s="77" t="str">
        <f>'GASTOS PROYECTO'!A12</f>
        <v>EX5</v>
      </c>
      <c r="V6" s="77">
        <f>'GASTOS PROYECTO'!R12</f>
        <v>0</v>
      </c>
      <c r="W6" s="78">
        <f>'GASTOS PROYECTO'!S12</f>
        <v>0</v>
      </c>
      <c r="Y6" s="77">
        <v>4</v>
      </c>
      <c r="Z6" s="77" t="s">
        <v>26</v>
      </c>
      <c r="AA6" s="77">
        <f>IF(T('ESTRUCTURA PROYECTO'!D10:V10)="",0,T('ESTRUCTURA PROYECTO'!D10:V10))</f>
        <v>0</v>
      </c>
      <c r="AB6" s="77">
        <f>'ESTRUCTURA PROYECTO'!B10</f>
        <v>0</v>
      </c>
      <c r="AC6" s="77">
        <f>'ESTRUCTURA PROYECTO'!C10</f>
        <v>0</v>
      </c>
      <c r="AE6" s="77">
        <f t="shared" si="3"/>
        <v>61</v>
      </c>
      <c r="AF6" s="77" t="str">
        <f t="shared" si="4"/>
        <v/>
      </c>
      <c r="AG6" s="77" t="str">
        <f t="shared" si="2"/>
        <v/>
      </c>
    </row>
    <row r="7" spans="1:52" x14ac:dyDescent="0.25">
      <c r="B7" s="77">
        <f>DATOS!A20</f>
        <v>0</v>
      </c>
      <c r="D7" s="77" t="str">
        <f>RRHH!A14</f>
        <v>TEC-6</v>
      </c>
      <c r="E7" s="77" t="str">
        <f>RRHH!J14</f>
        <v/>
      </c>
      <c r="F7" s="78">
        <f>ROUND(RRHH!W14,2)</f>
        <v>0</v>
      </c>
      <c r="G7" s="78">
        <f>MIN(50,ROUND(RRHH!W14,2))</f>
        <v>0</v>
      </c>
      <c r="H7" s="78">
        <f>'GASTO RRHH'!G14</f>
        <v>0</v>
      </c>
      <c r="I7" s="78">
        <f>'GASTO RRHH'!G29</f>
        <v>0</v>
      </c>
      <c r="J7" s="78">
        <f>'GASTO RRHH'!G44</f>
        <v>0</v>
      </c>
      <c r="K7" s="78">
        <f>'GASTO RRHH'!T14</f>
        <v>0</v>
      </c>
      <c r="L7" s="78">
        <f>'GASTO RRHH'!T29</f>
        <v>0</v>
      </c>
      <c r="M7" s="78">
        <f>'GASTO RRHH'!T44</f>
        <v>0</v>
      </c>
      <c r="N7" s="78">
        <f>'GASTO RRHH'!AG14</f>
        <v>0</v>
      </c>
      <c r="O7" s="78">
        <f>'GASTO RRHH'!AG29</f>
        <v>0</v>
      </c>
      <c r="P7" s="78">
        <f>'GASTO RRHH'!AG44</f>
        <v>0</v>
      </c>
      <c r="Q7" s="78">
        <f>'GASTO RRHH'!AT14</f>
        <v>0</v>
      </c>
      <c r="R7" s="78">
        <f t="shared" si="0"/>
        <v>0</v>
      </c>
      <c r="S7" s="78">
        <f t="shared" si="1"/>
        <v>0</v>
      </c>
      <c r="V7" s="79" t="s">
        <v>29</v>
      </c>
      <c r="W7" s="80">
        <f>SUM(W2:W6)</f>
        <v>0</v>
      </c>
      <c r="Y7" s="77">
        <v>5</v>
      </c>
      <c r="Z7" s="77" t="s">
        <v>27</v>
      </c>
      <c r="AA7" s="77">
        <f>IF(T('ESTRUCTURA PROYECTO'!D11:V11)="",0,T('ESTRUCTURA PROYECTO'!D11:V11))</f>
        <v>0</v>
      </c>
      <c r="AB7" s="77">
        <f>'ESTRUCTURA PROYECTO'!B11</f>
        <v>0</v>
      </c>
      <c r="AC7" s="77">
        <f>'ESTRUCTURA PROYECTO'!C11</f>
        <v>0</v>
      </c>
      <c r="AE7" s="77">
        <f t="shared" si="3"/>
        <v>61</v>
      </c>
      <c r="AF7" s="77" t="str">
        <f t="shared" si="4"/>
        <v/>
      </c>
      <c r="AG7" s="77" t="str">
        <f t="shared" si="2"/>
        <v/>
      </c>
    </row>
    <row r="8" spans="1:52" x14ac:dyDescent="0.25">
      <c r="B8" s="77">
        <f>DATOS!A21</f>
        <v>0</v>
      </c>
      <c r="D8" s="77" t="str">
        <f>RRHH!A15</f>
        <v>TEC-7</v>
      </c>
      <c r="E8" s="77" t="str">
        <f>RRHH!J15</f>
        <v/>
      </c>
      <c r="F8" s="78">
        <f>ROUND(RRHH!W15,2)</f>
        <v>0</v>
      </c>
      <c r="G8" s="78">
        <f>MIN(50,ROUND(RRHH!W15,2))</f>
        <v>0</v>
      </c>
      <c r="H8" s="78">
        <f>'GASTO RRHH'!G15</f>
        <v>0</v>
      </c>
      <c r="I8" s="78">
        <f>'GASTO RRHH'!G30</f>
        <v>0</v>
      </c>
      <c r="J8" s="78">
        <f>'GASTO RRHH'!G45</f>
        <v>0</v>
      </c>
      <c r="K8" s="78">
        <f>'GASTO RRHH'!T15</f>
        <v>0</v>
      </c>
      <c r="L8" s="78">
        <f>'GASTO RRHH'!T30</f>
        <v>0</v>
      </c>
      <c r="M8" s="78">
        <f>'GASTO RRHH'!T45</f>
        <v>0</v>
      </c>
      <c r="N8" s="78">
        <f>'GASTO RRHH'!AG15</f>
        <v>0</v>
      </c>
      <c r="O8" s="78">
        <f>'GASTO RRHH'!AG30</f>
        <v>0</v>
      </c>
      <c r="P8" s="78">
        <f>'GASTO RRHH'!AG45</f>
        <v>0</v>
      </c>
      <c r="Q8" s="78">
        <f>'GASTO RRHH'!AT15</f>
        <v>0</v>
      </c>
      <c r="R8" s="78">
        <f t="shared" si="0"/>
        <v>0</v>
      </c>
      <c r="S8" s="78">
        <f t="shared" si="1"/>
        <v>0</v>
      </c>
      <c r="Y8" s="77">
        <v>6</v>
      </c>
      <c r="Z8" s="77" t="s">
        <v>28</v>
      </c>
      <c r="AA8" s="77">
        <f>IF(T('ESTRUCTURA PROYECTO'!D12:V12)="",0,T('ESTRUCTURA PROYECTO'!D12:V12))</f>
        <v>0</v>
      </c>
      <c r="AB8" s="77">
        <f>'ESTRUCTURA PROYECTO'!B12</f>
        <v>0</v>
      </c>
      <c r="AC8" s="77">
        <f>'ESTRUCTURA PROYECTO'!C12</f>
        <v>0</v>
      </c>
      <c r="AE8" s="77">
        <f t="shared" si="3"/>
        <v>61</v>
      </c>
      <c r="AF8" s="77" t="str">
        <f t="shared" si="4"/>
        <v/>
      </c>
      <c r="AG8" s="77" t="str">
        <f t="shared" si="2"/>
        <v/>
      </c>
    </row>
    <row r="9" spans="1:52" x14ac:dyDescent="0.25">
      <c r="D9" s="77" t="str">
        <f>RRHH!A16</f>
        <v>TEC-8</v>
      </c>
      <c r="E9" s="77" t="str">
        <f>RRHH!J16</f>
        <v/>
      </c>
      <c r="F9" s="78">
        <f>ROUND(RRHH!W16,2)</f>
        <v>0</v>
      </c>
      <c r="G9" s="78">
        <f>MIN(50,ROUND(RRHH!W16,2))</f>
        <v>0</v>
      </c>
      <c r="H9" s="78">
        <f>'GASTO RRHH'!G16</f>
        <v>0</v>
      </c>
      <c r="I9" s="78">
        <f>'GASTO RRHH'!G31</f>
        <v>0</v>
      </c>
      <c r="J9" s="78">
        <f>'GASTO RRHH'!G46</f>
        <v>0</v>
      </c>
      <c r="K9" s="78">
        <f>'GASTO RRHH'!T16</f>
        <v>0</v>
      </c>
      <c r="L9" s="78">
        <f>'GASTO RRHH'!T31</f>
        <v>0</v>
      </c>
      <c r="M9" s="78">
        <f>'GASTO RRHH'!T46</f>
        <v>0</v>
      </c>
      <c r="N9" s="78">
        <f>'GASTO RRHH'!AG16</f>
        <v>0</v>
      </c>
      <c r="O9" s="78">
        <f>'GASTO RRHH'!AG31</f>
        <v>0</v>
      </c>
      <c r="P9" s="78">
        <f>'GASTO RRHH'!AG46</f>
        <v>0</v>
      </c>
      <c r="Q9" s="78">
        <f>'GASTO RRHH'!AT16</f>
        <v>0</v>
      </c>
      <c r="R9" s="78">
        <f t="shared" si="0"/>
        <v>0</v>
      </c>
      <c r="S9" s="78">
        <f t="shared" si="1"/>
        <v>0</v>
      </c>
      <c r="U9" s="292" t="s">
        <v>152</v>
      </c>
      <c r="V9" s="292"/>
      <c r="W9" s="292"/>
      <c r="Y9" s="77">
        <v>7</v>
      </c>
      <c r="Z9" s="76" t="s">
        <v>32</v>
      </c>
      <c r="AA9" s="76">
        <f>IF(T('ESTRUCTURA PROYECTO'!D14:V14)="",0,T('ESTRUCTURA PROYECTO'!D14:V14))</f>
        <v>0</v>
      </c>
      <c r="AB9" s="76">
        <f>IF(MIN(AB10:AB14)=0,1,MIN(AB10:AB14))</f>
        <v>1</v>
      </c>
      <c r="AC9" s="76">
        <f>MAX(AC10:AC14)</f>
        <v>0</v>
      </c>
      <c r="AE9" s="77">
        <f t="shared" si="3"/>
        <v>61</v>
      </c>
      <c r="AF9" s="77" t="str">
        <f t="shared" si="4"/>
        <v/>
      </c>
      <c r="AG9" s="77" t="str">
        <f t="shared" si="2"/>
        <v/>
      </c>
      <c r="AT9" s="76"/>
      <c r="AZ9" s="76"/>
    </row>
    <row r="10" spans="1:52" x14ac:dyDescent="0.25">
      <c r="D10" s="77" t="str">
        <f>RRHH!A17</f>
        <v>TEC-9</v>
      </c>
      <c r="E10" s="77" t="str">
        <f>RRHH!J17</f>
        <v/>
      </c>
      <c r="F10" s="78">
        <f>ROUND(RRHH!W17,2)</f>
        <v>0</v>
      </c>
      <c r="G10" s="78">
        <f>MIN(50,ROUND(RRHH!W17,2))</f>
        <v>0</v>
      </c>
      <c r="H10" s="78">
        <f>'GASTO RRHH'!G17</f>
        <v>0</v>
      </c>
      <c r="I10" s="78">
        <f>'GASTO RRHH'!G32</f>
        <v>0</v>
      </c>
      <c r="J10" s="78">
        <f>'GASTO RRHH'!G47</f>
        <v>0</v>
      </c>
      <c r="K10" s="78">
        <f>'GASTO RRHH'!T17</f>
        <v>0</v>
      </c>
      <c r="L10" s="78">
        <f>'GASTO RRHH'!T32</f>
        <v>0</v>
      </c>
      <c r="M10" s="78">
        <f>'GASTO RRHH'!T47</f>
        <v>0</v>
      </c>
      <c r="N10" s="78">
        <f>'GASTO RRHH'!AG17</f>
        <v>0</v>
      </c>
      <c r="O10" s="78">
        <f>'GASTO RRHH'!AG32</f>
        <v>0</v>
      </c>
      <c r="P10" s="78">
        <f>'GASTO RRHH'!AG47</f>
        <v>0</v>
      </c>
      <c r="Q10" s="78">
        <f>'GASTO RRHH'!AT17</f>
        <v>0</v>
      </c>
      <c r="R10" s="78">
        <f t="shared" si="0"/>
        <v>0</v>
      </c>
      <c r="S10" s="78">
        <f t="shared" si="1"/>
        <v>0</v>
      </c>
      <c r="U10" s="77" t="str">
        <f>'GASTOS PROYECTO'!A18</f>
        <v>AM1</v>
      </c>
      <c r="V10" s="77">
        <f>'GASTOS PROYECTO'!R18</f>
        <v>0</v>
      </c>
      <c r="W10" s="78">
        <f>'GASTOS PROYECTO'!S18</f>
        <v>0</v>
      </c>
      <c r="Y10" s="77">
        <v>8</v>
      </c>
      <c r="Z10" s="77" t="s">
        <v>33</v>
      </c>
      <c r="AA10" s="77">
        <f>IF(T('ESTRUCTURA PROYECTO'!D17:V17)="",0,T('ESTRUCTURA PROYECTO'!D17:V17))</f>
        <v>0</v>
      </c>
      <c r="AB10" s="77">
        <f>'ESTRUCTURA PROYECTO'!B17</f>
        <v>0</v>
      </c>
      <c r="AC10" s="77">
        <f>'ESTRUCTURA PROYECTO'!C17</f>
        <v>0</v>
      </c>
      <c r="AE10" s="77">
        <f t="shared" si="3"/>
        <v>61</v>
      </c>
      <c r="AF10" s="77" t="str">
        <f t="shared" si="4"/>
        <v/>
      </c>
      <c r="AG10" s="77" t="str">
        <f t="shared" si="2"/>
        <v/>
      </c>
    </row>
    <row r="11" spans="1:52" x14ac:dyDescent="0.25">
      <c r="D11" s="77" t="str">
        <f>RRHH!A18</f>
        <v>TEC-10</v>
      </c>
      <c r="E11" s="77" t="str">
        <f>RRHH!J18</f>
        <v/>
      </c>
      <c r="F11" s="78">
        <f>ROUND(RRHH!W18,2)</f>
        <v>0</v>
      </c>
      <c r="G11" s="78">
        <f>MIN(50,ROUND(RRHH!W18,2))</f>
        <v>0</v>
      </c>
      <c r="H11" s="78">
        <f>'GASTO RRHH'!G18</f>
        <v>0</v>
      </c>
      <c r="I11" s="78">
        <f>'GASTO RRHH'!G33</f>
        <v>0</v>
      </c>
      <c r="J11" s="78">
        <f>'GASTO RRHH'!G48</f>
        <v>0</v>
      </c>
      <c r="K11" s="78">
        <f>'GASTO RRHH'!T18</f>
        <v>0</v>
      </c>
      <c r="L11" s="78">
        <f>'GASTO RRHH'!T33</f>
        <v>0</v>
      </c>
      <c r="M11" s="78">
        <f>'GASTO RRHH'!T48</f>
        <v>0</v>
      </c>
      <c r="N11" s="78">
        <f>'GASTO RRHH'!AG18</f>
        <v>0</v>
      </c>
      <c r="O11" s="78">
        <f>'GASTO RRHH'!AG33</f>
        <v>0</v>
      </c>
      <c r="P11" s="78">
        <f>'GASTO RRHH'!AG48</f>
        <v>0</v>
      </c>
      <c r="Q11" s="78">
        <f>'GASTO RRHH'!AT18</f>
        <v>0</v>
      </c>
      <c r="R11" s="78">
        <f t="shared" si="0"/>
        <v>0</v>
      </c>
      <c r="S11" s="78">
        <f t="shared" si="1"/>
        <v>0</v>
      </c>
      <c r="U11" s="77" t="str">
        <f>'GASTOS PROYECTO'!A19</f>
        <v>AM2</v>
      </c>
      <c r="V11" s="77">
        <f>'GASTOS PROYECTO'!R19</f>
        <v>0</v>
      </c>
      <c r="W11" s="78">
        <f>'GASTOS PROYECTO'!S19</f>
        <v>0</v>
      </c>
      <c r="Y11" s="77">
        <v>9</v>
      </c>
      <c r="Z11" s="77" t="s">
        <v>34</v>
      </c>
      <c r="AA11" s="77">
        <f>IF(T('ESTRUCTURA PROYECTO'!D18:V18)="",0,T('ESTRUCTURA PROYECTO'!D18:V18))</f>
        <v>0</v>
      </c>
      <c r="AB11" s="77">
        <f>'ESTRUCTURA PROYECTO'!B18</f>
        <v>0</v>
      </c>
      <c r="AC11" s="77">
        <f>'ESTRUCTURA PROYECTO'!C18</f>
        <v>0</v>
      </c>
      <c r="AE11" s="77">
        <f t="shared" si="3"/>
        <v>61</v>
      </c>
      <c r="AF11" s="77" t="str">
        <f t="shared" si="4"/>
        <v/>
      </c>
      <c r="AG11" s="77" t="str">
        <f t="shared" si="2"/>
        <v/>
      </c>
    </row>
    <row r="12" spans="1:52" x14ac:dyDescent="0.25">
      <c r="U12" s="77" t="str">
        <f>'GASTOS PROYECTO'!A20</f>
        <v>AM3</v>
      </c>
      <c r="V12" s="77">
        <f>'GASTOS PROYECTO'!R20</f>
        <v>0</v>
      </c>
      <c r="W12" s="78">
        <f>'GASTOS PROYECTO'!S20</f>
        <v>0</v>
      </c>
      <c r="Y12" s="77">
        <v>10</v>
      </c>
      <c r="Z12" s="77" t="s">
        <v>35</v>
      </c>
      <c r="AA12" s="77">
        <f>IF(T('ESTRUCTURA PROYECTO'!D19:V19)="",0,T('ESTRUCTURA PROYECTO'!D19:V19))</f>
        <v>0</v>
      </c>
      <c r="AB12" s="77">
        <f>'ESTRUCTURA PROYECTO'!B19</f>
        <v>0</v>
      </c>
      <c r="AC12" s="77">
        <f>'ESTRUCTURA PROYECTO'!C19</f>
        <v>0</v>
      </c>
      <c r="AE12" s="77">
        <f t="shared" si="3"/>
        <v>61</v>
      </c>
      <c r="AF12" s="77" t="str">
        <f t="shared" si="4"/>
        <v/>
      </c>
      <c r="AG12" s="77" t="str">
        <f t="shared" si="2"/>
        <v/>
      </c>
    </row>
    <row r="13" spans="1:52" x14ac:dyDescent="0.25">
      <c r="U13" s="77" t="str">
        <f>'GASTOS PROYECTO'!A21</f>
        <v>AM4</v>
      </c>
      <c r="V13" s="77">
        <f>'GASTOS PROYECTO'!R21</f>
        <v>0</v>
      </c>
      <c r="W13" s="78">
        <f>'GASTOS PROYECTO'!S21</f>
        <v>0</v>
      </c>
      <c r="Y13" s="77">
        <v>11</v>
      </c>
      <c r="Z13" s="77" t="s">
        <v>36</v>
      </c>
      <c r="AA13" s="77">
        <f>IF(T('ESTRUCTURA PROYECTO'!D20:V20)="",0,T('ESTRUCTURA PROYECTO'!D20:V20))</f>
        <v>0</v>
      </c>
      <c r="AB13" s="77">
        <f>'ESTRUCTURA PROYECTO'!B20</f>
        <v>0</v>
      </c>
      <c r="AC13" s="77">
        <f>'ESTRUCTURA PROYECTO'!C20</f>
        <v>0</v>
      </c>
      <c r="AE13" s="77">
        <f t="shared" si="3"/>
        <v>61</v>
      </c>
      <c r="AF13" s="77" t="str">
        <f t="shared" si="4"/>
        <v/>
      </c>
      <c r="AG13" s="77" t="str">
        <f t="shared" si="2"/>
        <v/>
      </c>
    </row>
    <row r="14" spans="1:52" x14ac:dyDescent="0.25">
      <c r="U14" s="77" t="str">
        <f>'GASTOS PROYECTO'!A22</f>
        <v>AM5</v>
      </c>
      <c r="V14" s="77">
        <f>'GASTOS PROYECTO'!R22</f>
        <v>0</v>
      </c>
      <c r="W14" s="78">
        <f>'GASTOS PROYECTO'!S22</f>
        <v>0</v>
      </c>
      <c r="Y14" s="77">
        <v>12</v>
      </c>
      <c r="Z14" s="77" t="s">
        <v>37</v>
      </c>
      <c r="AA14" s="77">
        <f>IF(T('ESTRUCTURA PROYECTO'!D21:V21)="",0,T('ESTRUCTURA PROYECTO'!D21:V21))</f>
        <v>0</v>
      </c>
      <c r="AB14" s="77">
        <f>'ESTRUCTURA PROYECTO'!B21</f>
        <v>0</v>
      </c>
      <c r="AC14" s="77">
        <f>'ESTRUCTURA PROYECTO'!C21</f>
        <v>0</v>
      </c>
      <c r="AE14" s="77">
        <f t="shared" si="3"/>
        <v>61</v>
      </c>
      <c r="AF14" s="77" t="str">
        <f t="shared" si="4"/>
        <v/>
      </c>
      <c r="AG14" s="77" t="str">
        <f t="shared" si="2"/>
        <v/>
      </c>
    </row>
    <row r="15" spans="1:52" x14ac:dyDescent="0.25">
      <c r="V15" s="79" t="s">
        <v>29</v>
      </c>
      <c r="W15" s="80">
        <f>SUM(W10:W14)</f>
        <v>0</v>
      </c>
      <c r="Y15" s="77">
        <v>13</v>
      </c>
      <c r="Z15" s="76" t="s">
        <v>39</v>
      </c>
      <c r="AA15" s="76">
        <f>IF(T('ESTRUCTURA PROYECTO'!D23:V23)="",0,T('ESTRUCTURA PROYECTO'!D23:V23))</f>
        <v>0</v>
      </c>
      <c r="AB15" s="76">
        <f>IF(MIN(AB16:AB20)=0,1,MIN(AB16:AB20))</f>
        <v>1</v>
      </c>
      <c r="AC15" s="76">
        <f>MAX(AC16:AC20)</f>
        <v>0</v>
      </c>
      <c r="AE15" s="77">
        <f t="shared" si="3"/>
        <v>61</v>
      </c>
      <c r="AF15" s="77" t="str">
        <f t="shared" si="4"/>
        <v/>
      </c>
      <c r="AG15" s="77" t="str">
        <f t="shared" si="2"/>
        <v/>
      </c>
      <c r="AT15" s="76"/>
      <c r="AZ15" s="76"/>
    </row>
    <row r="16" spans="1:52" x14ac:dyDescent="0.25">
      <c r="Y16" s="77">
        <v>14</v>
      </c>
      <c r="Z16" s="77" t="s">
        <v>40</v>
      </c>
      <c r="AA16" s="77">
        <f>IF(T('ESTRUCTURA PROYECTO'!D26:V26)="",0,T('ESTRUCTURA PROYECTO'!D26:V26))</f>
        <v>0</v>
      </c>
      <c r="AB16" s="77">
        <f>'ESTRUCTURA PROYECTO'!B26</f>
        <v>0</v>
      </c>
      <c r="AC16" s="77">
        <f>'ESTRUCTURA PROYECTO'!C26</f>
        <v>0</v>
      </c>
      <c r="AE16" s="77">
        <f t="shared" si="3"/>
        <v>61</v>
      </c>
      <c r="AF16" s="77" t="str">
        <f t="shared" si="4"/>
        <v/>
      </c>
      <c r="AG16" s="77" t="str">
        <f t="shared" si="2"/>
        <v/>
      </c>
    </row>
    <row r="17" spans="21:53" x14ac:dyDescent="0.25">
      <c r="U17" s="292" t="s">
        <v>186</v>
      </c>
      <c r="V17" s="292"/>
      <c r="W17" s="292"/>
      <c r="Y17" s="77">
        <v>15</v>
      </c>
      <c r="Z17" s="77" t="s">
        <v>41</v>
      </c>
      <c r="AA17" s="77">
        <f>IF(T('ESTRUCTURA PROYECTO'!D27:V27)="",0,T('ESTRUCTURA PROYECTO'!D27:V27))</f>
        <v>0</v>
      </c>
      <c r="AB17" s="77">
        <f>'ESTRUCTURA PROYECTO'!B27</f>
        <v>0</v>
      </c>
      <c r="AC17" s="77">
        <f>'ESTRUCTURA PROYECTO'!C27</f>
        <v>0</v>
      </c>
      <c r="AE17" s="77">
        <f t="shared" si="3"/>
        <v>61</v>
      </c>
      <c r="AF17" s="77" t="str">
        <f t="shared" si="4"/>
        <v/>
      </c>
      <c r="AG17" s="77" t="str">
        <f t="shared" si="2"/>
        <v/>
      </c>
    </row>
    <row r="18" spans="21:53" x14ac:dyDescent="0.25">
      <c r="U18" s="77" t="str">
        <f>'GASTOS PROYECTO'!A28</f>
        <v>CA1</v>
      </c>
      <c r="V18" s="77">
        <f>'GASTOS PROYECTO'!R28</f>
        <v>0</v>
      </c>
      <c r="W18" s="78">
        <f>'GASTOS PROYECTO'!S28</f>
        <v>0</v>
      </c>
      <c r="Y18" s="77">
        <v>16</v>
      </c>
      <c r="Z18" s="77" t="s">
        <v>42</v>
      </c>
      <c r="AA18" s="77">
        <f>IF(T('ESTRUCTURA PROYECTO'!D28:V28)="",0,T('ESTRUCTURA PROYECTO'!D28:V28))</f>
        <v>0</v>
      </c>
      <c r="AB18" s="77">
        <f>'ESTRUCTURA PROYECTO'!B28</f>
        <v>0</v>
      </c>
      <c r="AC18" s="77">
        <f>'ESTRUCTURA PROYECTO'!C28</f>
        <v>0</v>
      </c>
      <c r="AE18" s="77">
        <f t="shared" si="3"/>
        <v>61</v>
      </c>
      <c r="AF18" s="77" t="str">
        <f t="shared" si="4"/>
        <v/>
      </c>
      <c r="AG18" s="77" t="str">
        <f t="shared" si="2"/>
        <v/>
      </c>
    </row>
    <row r="19" spans="21:53" x14ac:dyDescent="0.25">
      <c r="U19" s="77" t="str">
        <f>'GASTOS PROYECTO'!A29</f>
        <v>CA2</v>
      </c>
      <c r="V19" s="77">
        <f>'GASTOS PROYECTO'!R29</f>
        <v>0</v>
      </c>
      <c r="W19" s="78">
        <f>'GASTOS PROYECTO'!S29</f>
        <v>0</v>
      </c>
      <c r="Y19" s="77">
        <v>17</v>
      </c>
      <c r="Z19" s="77" t="s">
        <v>43</v>
      </c>
      <c r="AA19" s="77">
        <f>IF(T('ESTRUCTURA PROYECTO'!D29:V29)="",0,T('ESTRUCTURA PROYECTO'!D29:V29))</f>
        <v>0</v>
      </c>
      <c r="AB19" s="77">
        <f>'ESTRUCTURA PROYECTO'!B29</f>
        <v>0</v>
      </c>
      <c r="AC19" s="77">
        <f>'ESTRUCTURA PROYECTO'!C29</f>
        <v>0</v>
      </c>
      <c r="AE19" s="77">
        <f t="shared" si="3"/>
        <v>61</v>
      </c>
      <c r="AF19" s="77" t="str">
        <f t="shared" si="4"/>
        <v/>
      </c>
      <c r="AG19" s="77" t="str">
        <f t="shared" si="2"/>
        <v/>
      </c>
    </row>
    <row r="20" spans="21:53" x14ac:dyDescent="0.25">
      <c r="U20" s="77" t="str">
        <f>'GASTOS PROYECTO'!A30</f>
        <v>CA3</v>
      </c>
      <c r="V20" s="77">
        <f>'GASTOS PROYECTO'!R30</f>
        <v>0</v>
      </c>
      <c r="W20" s="78">
        <f>'GASTOS PROYECTO'!S30</f>
        <v>0</v>
      </c>
      <c r="Y20" s="77">
        <v>18</v>
      </c>
      <c r="Z20" s="77" t="s">
        <v>44</v>
      </c>
      <c r="AA20" s="77">
        <f>IF(T('ESTRUCTURA PROYECTO'!D30:V30)="",0,T('ESTRUCTURA PROYECTO'!D30:V30))</f>
        <v>0</v>
      </c>
      <c r="AB20" s="77">
        <f>'ESTRUCTURA PROYECTO'!B30</f>
        <v>0</v>
      </c>
      <c r="AC20" s="77">
        <f>'ESTRUCTURA PROYECTO'!C30</f>
        <v>0</v>
      </c>
      <c r="AE20" s="77">
        <f t="shared" si="3"/>
        <v>61</v>
      </c>
      <c r="AF20" s="77" t="str">
        <f t="shared" si="4"/>
        <v/>
      </c>
      <c r="AG20" s="77" t="str">
        <f t="shared" si="2"/>
        <v/>
      </c>
    </row>
    <row r="21" spans="21:53" x14ac:dyDescent="0.25">
      <c r="U21" s="77" t="str">
        <f>'GASTOS PROYECTO'!A31</f>
        <v>CA4</v>
      </c>
      <c r="V21" s="77">
        <f>'GASTOS PROYECTO'!R31</f>
        <v>0</v>
      </c>
      <c r="W21" s="78">
        <f>'GASTOS PROYECTO'!S31</f>
        <v>0</v>
      </c>
      <c r="Y21" s="77">
        <v>19</v>
      </c>
      <c r="Z21" s="76" t="s">
        <v>45</v>
      </c>
      <c r="AA21" s="76">
        <f>IF(T('ESTRUCTURA PROYECTO'!AA5:AS5)="",0,T('ESTRUCTURA PROYECTO'!AA5:AS5))</f>
        <v>0</v>
      </c>
      <c r="AB21" s="76">
        <f>IF(MIN(AB22:AB26)=0,1,MIN(AB22:AB26))</f>
        <v>1</v>
      </c>
      <c r="AC21" s="76">
        <f>MAX(AC22:AC26)</f>
        <v>0</v>
      </c>
      <c r="AE21" s="77">
        <f t="shared" si="3"/>
        <v>61</v>
      </c>
      <c r="AF21" s="77" t="str">
        <f t="shared" si="4"/>
        <v/>
      </c>
      <c r="AG21" s="77" t="str">
        <f t="shared" si="2"/>
        <v/>
      </c>
      <c r="AV21" s="76"/>
      <c r="AW21" s="76"/>
      <c r="BA21" s="76"/>
    </row>
    <row r="22" spans="21:53" x14ac:dyDescent="0.25">
      <c r="U22" s="77" t="str">
        <f>'GASTOS PROYECTO'!A32</f>
        <v>CA5</v>
      </c>
      <c r="V22" s="77">
        <f>'GASTOS PROYECTO'!R32</f>
        <v>0</v>
      </c>
      <c r="W22" s="78">
        <f>'GASTOS PROYECTO'!S32</f>
        <v>0</v>
      </c>
      <c r="Y22" s="77">
        <v>20</v>
      </c>
      <c r="Z22" s="77" t="s">
        <v>46</v>
      </c>
      <c r="AA22" s="77">
        <f>IF(T('ESTRUCTURA PROYECTO'!AA8:AS8)="",0,T('ESTRUCTURA PROYECTO'!AA8:AS8))</f>
        <v>0</v>
      </c>
      <c r="AB22" s="77">
        <f>'ESTRUCTURA PROYECTO'!Y8</f>
        <v>0</v>
      </c>
      <c r="AC22" s="77">
        <f>'ESTRUCTURA PROYECTO'!Z8</f>
        <v>0</v>
      </c>
      <c r="AE22" s="77">
        <f t="shared" si="3"/>
        <v>61</v>
      </c>
      <c r="AF22" s="77" t="str">
        <f t="shared" si="4"/>
        <v/>
      </c>
      <c r="AG22" s="77" t="str">
        <f t="shared" si="2"/>
        <v/>
      </c>
    </row>
    <row r="23" spans="21:53" x14ac:dyDescent="0.25">
      <c r="V23" s="79" t="s">
        <v>29</v>
      </c>
      <c r="W23" s="80">
        <f>SUM(W18:W22)</f>
        <v>0</v>
      </c>
      <c r="Y23" s="77">
        <v>21</v>
      </c>
      <c r="Z23" s="77" t="s">
        <v>47</v>
      </c>
      <c r="AA23" s="77">
        <f>IF(T('ESTRUCTURA PROYECTO'!AA9:AS9)="",0,T('ESTRUCTURA PROYECTO'!AA9:AS9))</f>
        <v>0</v>
      </c>
      <c r="AB23" s="77">
        <f>'ESTRUCTURA PROYECTO'!Y9</f>
        <v>0</v>
      </c>
      <c r="AC23" s="77">
        <f>'ESTRUCTURA PROYECTO'!Z9</f>
        <v>0</v>
      </c>
      <c r="AE23" s="77">
        <f t="shared" si="3"/>
        <v>61</v>
      </c>
      <c r="AF23" s="77" t="str">
        <f t="shared" si="4"/>
        <v/>
      </c>
      <c r="AG23" s="77" t="str">
        <f t="shared" si="2"/>
        <v/>
      </c>
    </row>
    <row r="24" spans="21:53" x14ac:dyDescent="0.25">
      <c r="Y24" s="77">
        <v>22</v>
      </c>
      <c r="Z24" s="77" t="s">
        <v>48</v>
      </c>
      <c r="AA24" s="77">
        <f>IF(T('ESTRUCTURA PROYECTO'!AA10:AS10)="",0,T('ESTRUCTURA PROYECTO'!AA10:AS10))</f>
        <v>0</v>
      </c>
      <c r="AB24" s="77">
        <f>'ESTRUCTURA PROYECTO'!Y10</f>
        <v>0</v>
      </c>
      <c r="AC24" s="77">
        <f>'ESTRUCTURA PROYECTO'!Z10</f>
        <v>0</v>
      </c>
      <c r="AE24" s="77">
        <f t="shared" si="3"/>
        <v>61</v>
      </c>
      <c r="AF24" s="77" t="str">
        <f t="shared" si="4"/>
        <v/>
      </c>
      <c r="AG24" s="77" t="str">
        <f t="shared" si="2"/>
        <v/>
      </c>
    </row>
    <row r="25" spans="21:53" x14ac:dyDescent="0.25">
      <c r="U25" s="292" t="s">
        <v>164</v>
      </c>
      <c r="V25" s="292"/>
      <c r="W25" s="292"/>
      <c r="Y25" s="77">
        <v>23</v>
      </c>
      <c r="Z25" s="77" t="s">
        <v>49</v>
      </c>
      <c r="AA25" s="77">
        <f>IF(T('ESTRUCTURA PROYECTO'!AA11:AS11)="",0,T('ESTRUCTURA PROYECTO'!AA11:AS11))</f>
        <v>0</v>
      </c>
      <c r="AB25" s="77">
        <f>'ESTRUCTURA PROYECTO'!Y11</f>
        <v>0</v>
      </c>
      <c r="AC25" s="77">
        <f>'ESTRUCTURA PROYECTO'!Z11</f>
        <v>0</v>
      </c>
      <c r="AE25" s="77">
        <f t="shared" si="3"/>
        <v>61</v>
      </c>
      <c r="AF25" s="77" t="str">
        <f t="shared" si="4"/>
        <v/>
      </c>
      <c r="AG25" s="77" t="str">
        <f t="shared" si="2"/>
        <v/>
      </c>
    </row>
    <row r="26" spans="21:53" x14ac:dyDescent="0.25">
      <c r="U26" s="77" t="str">
        <f>'GASTOS PROYECTO'!U8</f>
        <v>MA1</v>
      </c>
      <c r="V26" s="77">
        <f>'GASTOS PROYECTO'!AL8</f>
        <v>0</v>
      </c>
      <c r="W26" s="78">
        <f>'GASTOS PROYECTO'!AM8</f>
        <v>0</v>
      </c>
      <c r="Y26" s="77">
        <v>24</v>
      </c>
      <c r="Z26" s="77" t="s">
        <v>50</v>
      </c>
      <c r="AA26" s="77">
        <f>IF(T('ESTRUCTURA PROYECTO'!AA12:AS12)="",0,T('ESTRUCTURA PROYECTO'!AA12:AS12))</f>
        <v>0</v>
      </c>
      <c r="AB26" s="77">
        <f>'ESTRUCTURA PROYECTO'!Y12</f>
        <v>0</v>
      </c>
      <c r="AC26" s="77">
        <f>'ESTRUCTURA PROYECTO'!Z12</f>
        <v>0</v>
      </c>
      <c r="AE26" s="77">
        <f t="shared" si="3"/>
        <v>61</v>
      </c>
      <c r="AF26" s="77" t="str">
        <f t="shared" si="4"/>
        <v/>
      </c>
      <c r="AG26" s="77" t="str">
        <f t="shared" si="2"/>
        <v/>
      </c>
    </row>
    <row r="27" spans="21:53" x14ac:dyDescent="0.25">
      <c r="U27" s="77" t="str">
        <f>'GASTOS PROYECTO'!U9</f>
        <v>MA2</v>
      </c>
      <c r="V27" s="77">
        <f>'GASTOS PROYECTO'!AL9</f>
        <v>0</v>
      </c>
      <c r="W27" s="78">
        <f>'GASTOS PROYECTO'!AM9</f>
        <v>0</v>
      </c>
      <c r="Y27" s="77">
        <v>25</v>
      </c>
      <c r="Z27" s="76" t="s">
        <v>51</v>
      </c>
      <c r="AA27" s="76">
        <f>IF(T('ESTRUCTURA PROYECTO'!AA14:AS14)="",0,T('ESTRUCTURA PROYECTO'!AA14:AS14))</f>
        <v>0</v>
      </c>
      <c r="AB27" s="76">
        <f>IF(MIN(AB28:AB32)=0,1,MIN(AB28:AB32))</f>
        <v>1</v>
      </c>
      <c r="AC27" s="76">
        <f>MAX(AC28:AC32)</f>
        <v>0</v>
      </c>
      <c r="AE27" s="77">
        <f t="shared" si="3"/>
        <v>61</v>
      </c>
      <c r="AF27" s="77" t="str">
        <f t="shared" si="4"/>
        <v/>
      </c>
      <c r="AG27" s="77" t="str">
        <f t="shared" si="2"/>
        <v/>
      </c>
      <c r="AV27" s="76"/>
      <c r="AW27" s="76"/>
      <c r="BA27" s="76"/>
    </row>
    <row r="28" spans="21:53" x14ac:dyDescent="0.25">
      <c r="U28" s="77" t="str">
        <f>'GASTOS PROYECTO'!U10</f>
        <v>MA3</v>
      </c>
      <c r="V28" s="77">
        <f>'GASTOS PROYECTO'!AL10</f>
        <v>0</v>
      </c>
      <c r="W28" s="78">
        <f>'GASTOS PROYECTO'!AM10</f>
        <v>0</v>
      </c>
      <c r="Y28" s="77">
        <v>26</v>
      </c>
      <c r="Z28" s="77" t="s">
        <v>58</v>
      </c>
      <c r="AA28" s="77">
        <f>IF(T('ESTRUCTURA PROYECTO'!AA17:AS17)="",0,T('ESTRUCTURA PROYECTO'!AA17:AS17))</f>
        <v>0</v>
      </c>
      <c r="AB28" s="77">
        <f>'ESTRUCTURA PROYECTO'!Y17</f>
        <v>0</v>
      </c>
      <c r="AC28" s="77">
        <f>'ESTRUCTURA PROYECTO'!Z17</f>
        <v>0</v>
      </c>
      <c r="AE28" s="77">
        <f t="shared" si="3"/>
        <v>61</v>
      </c>
      <c r="AF28" s="77" t="str">
        <f t="shared" si="4"/>
        <v/>
      </c>
      <c r="AG28" s="77" t="str">
        <f t="shared" si="2"/>
        <v/>
      </c>
    </row>
    <row r="29" spans="21:53" x14ac:dyDescent="0.25">
      <c r="U29" s="77" t="str">
        <f>'GASTOS PROYECTO'!U11</f>
        <v>MA4</v>
      </c>
      <c r="V29" s="77">
        <f>'GASTOS PROYECTO'!AL11</f>
        <v>0</v>
      </c>
      <c r="W29" s="78">
        <f>'GASTOS PROYECTO'!AM11</f>
        <v>0</v>
      </c>
      <c r="Y29" s="77">
        <v>27</v>
      </c>
      <c r="Z29" s="77" t="s">
        <v>59</v>
      </c>
      <c r="AA29" s="77">
        <f>IF(T('ESTRUCTURA PROYECTO'!AA18:AS18)="",0,T('ESTRUCTURA PROYECTO'!AA18:AS18))</f>
        <v>0</v>
      </c>
      <c r="AB29" s="77">
        <f>'ESTRUCTURA PROYECTO'!Y18</f>
        <v>0</v>
      </c>
      <c r="AC29" s="77">
        <f>'ESTRUCTURA PROYECTO'!Z18</f>
        <v>0</v>
      </c>
      <c r="AE29" s="77">
        <f t="shared" si="3"/>
        <v>61</v>
      </c>
      <c r="AF29" s="77" t="str">
        <f t="shared" si="4"/>
        <v/>
      </c>
      <c r="AG29" s="77" t="str">
        <f t="shared" si="2"/>
        <v/>
      </c>
    </row>
    <row r="30" spans="21:53" x14ac:dyDescent="0.25">
      <c r="U30" s="77" t="str">
        <f>'GASTOS PROYECTO'!U12</f>
        <v>MA5</v>
      </c>
      <c r="V30" s="77">
        <f>'GASTOS PROYECTO'!AL12</f>
        <v>0</v>
      </c>
      <c r="W30" s="78">
        <f>'GASTOS PROYECTO'!AM12</f>
        <v>0</v>
      </c>
      <c r="Y30" s="77">
        <v>28</v>
      </c>
      <c r="Z30" s="77" t="s">
        <v>60</v>
      </c>
      <c r="AA30" s="77">
        <f>IF(T('ESTRUCTURA PROYECTO'!AA19:AS19)="",0,T('ESTRUCTURA PROYECTO'!AA19:AS19))</f>
        <v>0</v>
      </c>
      <c r="AB30" s="77">
        <f>'ESTRUCTURA PROYECTO'!Y19</f>
        <v>0</v>
      </c>
      <c r="AC30" s="77">
        <f>'ESTRUCTURA PROYECTO'!Z19</f>
        <v>0</v>
      </c>
      <c r="AE30" s="77">
        <f t="shared" si="3"/>
        <v>61</v>
      </c>
      <c r="AF30" s="77" t="str">
        <f t="shared" si="4"/>
        <v/>
      </c>
      <c r="AG30" s="77" t="str">
        <f t="shared" si="2"/>
        <v/>
      </c>
    </row>
    <row r="31" spans="21:53" x14ac:dyDescent="0.25">
      <c r="V31" s="79" t="s">
        <v>29</v>
      </c>
      <c r="W31" s="80">
        <f>SUM(W26:W30)</f>
        <v>0</v>
      </c>
      <c r="Y31" s="77">
        <v>29</v>
      </c>
      <c r="Z31" s="77" t="s">
        <v>61</v>
      </c>
      <c r="AA31" s="77">
        <f>IF(T('ESTRUCTURA PROYECTO'!AA20:AS20)="",0,T('ESTRUCTURA PROYECTO'!AA20:AS20))</f>
        <v>0</v>
      </c>
      <c r="AB31" s="77">
        <f>'ESTRUCTURA PROYECTO'!Y20</f>
        <v>0</v>
      </c>
      <c r="AC31" s="77">
        <f>'ESTRUCTURA PROYECTO'!Z20</f>
        <v>0</v>
      </c>
      <c r="AE31" s="77">
        <f t="shared" si="3"/>
        <v>61</v>
      </c>
      <c r="AF31" s="77" t="str">
        <f t="shared" si="4"/>
        <v/>
      </c>
      <c r="AG31" s="77" t="str">
        <f t="shared" si="2"/>
        <v/>
      </c>
    </row>
    <row r="32" spans="21:53" x14ac:dyDescent="0.25">
      <c r="Y32" s="77">
        <v>30</v>
      </c>
      <c r="Z32" s="77" t="s">
        <v>62</v>
      </c>
      <c r="AA32" s="77">
        <f>IF(T('ESTRUCTURA PROYECTO'!AA21:AS21)="",0,T('ESTRUCTURA PROYECTO'!AA21:AS21))</f>
        <v>0</v>
      </c>
      <c r="AB32" s="77">
        <f>'ESTRUCTURA PROYECTO'!Y21</f>
        <v>0</v>
      </c>
      <c r="AC32" s="77">
        <f>'ESTRUCTURA PROYECTO'!Z21</f>
        <v>0</v>
      </c>
      <c r="AE32" s="77">
        <f t="shared" si="3"/>
        <v>61</v>
      </c>
      <c r="AF32" s="77" t="str">
        <f t="shared" si="4"/>
        <v/>
      </c>
      <c r="AG32" s="77" t="str">
        <f t="shared" si="2"/>
        <v/>
      </c>
    </row>
    <row r="33" spans="21:53" x14ac:dyDescent="0.25">
      <c r="U33" s="292" t="s">
        <v>187</v>
      </c>
      <c r="V33" s="292"/>
      <c r="W33" s="292"/>
      <c r="Y33" s="77">
        <v>31</v>
      </c>
      <c r="Z33" s="76" t="s">
        <v>52</v>
      </c>
      <c r="AA33" s="76">
        <f>IF(T('ESTRUCTURA PROYECTO'!AA23:AS23)="",0,T('ESTRUCTURA PROYECTO'!AA23:AS23))</f>
        <v>0</v>
      </c>
      <c r="AB33" s="76">
        <f>IF(MIN(AB34:AB38)=0,1,MIN(AB34:AB38))</f>
        <v>1</v>
      </c>
      <c r="AC33" s="76">
        <f>MAX(AC34:AC38)</f>
        <v>0</v>
      </c>
      <c r="AE33" s="77">
        <f t="shared" si="3"/>
        <v>61</v>
      </c>
      <c r="AF33" s="77" t="str">
        <f t="shared" si="4"/>
        <v/>
      </c>
      <c r="AG33" s="77" t="str">
        <f t="shared" si="2"/>
        <v/>
      </c>
      <c r="AV33" s="76"/>
      <c r="AW33" s="76"/>
      <c r="BA33" s="76"/>
    </row>
    <row r="34" spans="21:53" x14ac:dyDescent="0.25">
      <c r="U34" s="77" t="str">
        <f>'GASTOS PROYECTO'!U18</f>
        <v>DI1</v>
      </c>
      <c r="V34" s="77">
        <f>'GASTOS PROYECTO'!AL18</f>
        <v>0</v>
      </c>
      <c r="W34" s="78">
        <f>'GASTOS PROYECTO'!AM18</f>
        <v>0</v>
      </c>
      <c r="Y34" s="77">
        <v>32</v>
      </c>
      <c r="Z34" s="77" t="s">
        <v>53</v>
      </c>
      <c r="AA34" s="77">
        <f>IF(T('ESTRUCTURA PROYECTO'!AA26:AS26)="",0,T('ESTRUCTURA PROYECTO'!AA26:AS26))</f>
        <v>0</v>
      </c>
      <c r="AB34" s="77">
        <f>'ESTRUCTURA PROYECTO'!Y26</f>
        <v>0</v>
      </c>
      <c r="AC34" s="77">
        <f>'ESTRUCTURA PROYECTO'!Z26</f>
        <v>0</v>
      </c>
      <c r="AE34" s="77">
        <f t="shared" si="3"/>
        <v>61</v>
      </c>
      <c r="AF34" s="77" t="str">
        <f t="shared" si="4"/>
        <v/>
      </c>
      <c r="AG34" s="77" t="str">
        <f t="shared" si="2"/>
        <v/>
      </c>
    </row>
    <row r="35" spans="21:53" x14ac:dyDescent="0.25">
      <c r="U35" s="77" t="str">
        <f>'GASTOS PROYECTO'!U19</f>
        <v>DI2</v>
      </c>
      <c r="V35" s="77">
        <f>'GASTOS PROYECTO'!AL19</f>
        <v>0</v>
      </c>
      <c r="W35" s="78">
        <f>'GASTOS PROYECTO'!AM19</f>
        <v>0</v>
      </c>
      <c r="Y35" s="77">
        <v>33</v>
      </c>
      <c r="Z35" s="77" t="s">
        <v>54</v>
      </c>
      <c r="AA35" s="77">
        <f>IF(T('ESTRUCTURA PROYECTO'!AA27:AS27)="",0,T('ESTRUCTURA PROYECTO'!AA27:AS27))</f>
        <v>0</v>
      </c>
      <c r="AB35" s="77">
        <f>'ESTRUCTURA PROYECTO'!Y27</f>
        <v>0</v>
      </c>
      <c r="AC35" s="77">
        <f>'ESTRUCTURA PROYECTO'!Z27</f>
        <v>0</v>
      </c>
      <c r="AE35" s="77">
        <f t="shared" si="3"/>
        <v>61</v>
      </c>
      <c r="AF35" s="77" t="str">
        <f t="shared" si="4"/>
        <v/>
      </c>
      <c r="AG35" s="77" t="str">
        <f t="shared" ref="AG35:AG62" si="5">IF(AF35="","",VLOOKUP(AF35,estructura,2,FALSE))</f>
        <v/>
      </c>
    </row>
    <row r="36" spans="21:53" x14ac:dyDescent="0.25">
      <c r="U36" s="77" t="str">
        <f>'GASTOS PROYECTO'!U20</f>
        <v>DI3</v>
      </c>
      <c r="V36" s="77">
        <f>'GASTOS PROYECTO'!AL20</f>
        <v>0</v>
      </c>
      <c r="W36" s="78">
        <f>'GASTOS PROYECTO'!AM20</f>
        <v>0</v>
      </c>
      <c r="Y36" s="77">
        <v>34</v>
      </c>
      <c r="Z36" s="77" t="s">
        <v>55</v>
      </c>
      <c r="AA36" s="77">
        <f>IF(T('ESTRUCTURA PROYECTO'!AA28:AS28)="",0,T('ESTRUCTURA PROYECTO'!AA28:AS28))</f>
        <v>0</v>
      </c>
      <c r="AB36" s="77">
        <f>'ESTRUCTURA PROYECTO'!Y28</f>
        <v>0</v>
      </c>
      <c r="AC36" s="77">
        <f>'ESTRUCTURA PROYECTO'!Z28</f>
        <v>0</v>
      </c>
      <c r="AE36" s="77">
        <f t="shared" si="3"/>
        <v>61</v>
      </c>
      <c r="AF36" s="77" t="str">
        <f t="shared" si="4"/>
        <v/>
      </c>
      <c r="AG36" s="77" t="str">
        <f t="shared" si="5"/>
        <v/>
      </c>
    </row>
    <row r="37" spans="21:53" x14ac:dyDescent="0.25">
      <c r="U37" s="77" t="str">
        <f>'GASTOS PROYECTO'!U21</f>
        <v>DI4</v>
      </c>
      <c r="V37" s="77">
        <f>'GASTOS PROYECTO'!AL21</f>
        <v>0</v>
      </c>
      <c r="W37" s="78">
        <f>'GASTOS PROYECTO'!AM21</f>
        <v>0</v>
      </c>
      <c r="Y37" s="77">
        <v>35</v>
      </c>
      <c r="Z37" s="77" t="s">
        <v>56</v>
      </c>
      <c r="AA37" s="77">
        <f>IF(T('ESTRUCTURA PROYECTO'!AA29:AS29)="",0,T('ESTRUCTURA PROYECTO'!AA29:AS29))</f>
        <v>0</v>
      </c>
      <c r="AB37" s="77">
        <f>'ESTRUCTURA PROYECTO'!Y29</f>
        <v>0</v>
      </c>
      <c r="AC37" s="77">
        <f>'ESTRUCTURA PROYECTO'!Z29</f>
        <v>0</v>
      </c>
      <c r="AE37" s="77">
        <f t="shared" si="3"/>
        <v>61</v>
      </c>
      <c r="AF37" s="77" t="str">
        <f t="shared" si="4"/>
        <v/>
      </c>
      <c r="AG37" s="77" t="str">
        <f t="shared" si="5"/>
        <v/>
      </c>
    </row>
    <row r="38" spans="21:53" x14ac:dyDescent="0.25">
      <c r="U38" s="77" t="str">
        <f>'GASTOS PROYECTO'!U22</f>
        <v>DI5</v>
      </c>
      <c r="V38" s="77">
        <f>'GASTOS PROYECTO'!AL22</f>
        <v>0</v>
      </c>
      <c r="W38" s="78">
        <f>'GASTOS PROYECTO'!AM22</f>
        <v>0</v>
      </c>
      <c r="Y38" s="77">
        <v>36</v>
      </c>
      <c r="Z38" s="77" t="s">
        <v>57</v>
      </c>
      <c r="AA38" s="77">
        <f>IF(T('ESTRUCTURA PROYECTO'!AA30:AS30)="",0,T('ESTRUCTURA PROYECTO'!AA30:AS30))</f>
        <v>0</v>
      </c>
      <c r="AB38" s="77">
        <f>'ESTRUCTURA PROYECTO'!Y30</f>
        <v>0</v>
      </c>
      <c r="AC38" s="77">
        <f>'ESTRUCTURA PROYECTO'!Z30</f>
        <v>0</v>
      </c>
      <c r="AE38" s="77">
        <f t="shared" si="3"/>
        <v>61</v>
      </c>
      <c r="AF38" s="77" t="str">
        <f t="shared" si="4"/>
        <v/>
      </c>
      <c r="AG38" s="77" t="str">
        <f t="shared" si="5"/>
        <v/>
      </c>
    </row>
    <row r="39" spans="21:53" x14ac:dyDescent="0.25">
      <c r="V39" s="79" t="s">
        <v>29</v>
      </c>
      <c r="W39" s="80">
        <f>SUM(W34:W38)</f>
        <v>0</v>
      </c>
      <c r="Y39" s="77">
        <v>37</v>
      </c>
      <c r="Z39" s="76" t="s">
        <v>63</v>
      </c>
      <c r="AA39" s="76">
        <f>IF(T('ESTRUCTURA PROYECTO'!AX5:BP5)="",0,T('ESTRUCTURA PROYECTO'!AX5:BP5))</f>
        <v>0</v>
      </c>
      <c r="AB39" s="76">
        <f>IF(MIN(AB40:AB44)=0,1,MIN(AB40:AB44))</f>
        <v>1</v>
      </c>
      <c r="AC39" s="76">
        <f>MAX(AC40:AC44)</f>
        <v>0</v>
      </c>
      <c r="AE39" s="77">
        <f t="shared" si="3"/>
        <v>61</v>
      </c>
      <c r="AF39" s="77" t="str">
        <f t="shared" si="4"/>
        <v/>
      </c>
      <c r="AG39" s="77" t="str">
        <f t="shared" si="5"/>
        <v/>
      </c>
      <c r="AW39" s="76"/>
    </row>
    <row r="40" spans="21:53" x14ac:dyDescent="0.25">
      <c r="Y40" s="77">
        <v>38</v>
      </c>
      <c r="Z40" s="77" t="s">
        <v>67</v>
      </c>
      <c r="AA40" s="77">
        <f>IF(T('ESTRUCTURA PROYECTO'!AX8:BP8)="",0,T('ESTRUCTURA PROYECTO'!AX8:BP8))</f>
        <v>0</v>
      </c>
      <c r="AB40" s="77">
        <f>'ESTRUCTURA PROYECTO'!AV8</f>
        <v>0</v>
      </c>
      <c r="AC40" s="77">
        <f>'ESTRUCTURA PROYECTO'!AW8</f>
        <v>0</v>
      </c>
      <c r="AE40" s="77">
        <f t="shared" si="3"/>
        <v>61</v>
      </c>
      <c r="AF40" s="77" t="str">
        <f t="shared" si="4"/>
        <v/>
      </c>
      <c r="AG40" s="77" t="str">
        <f t="shared" si="5"/>
        <v/>
      </c>
    </row>
    <row r="41" spans="21:53" x14ac:dyDescent="0.25">
      <c r="Y41" s="77">
        <v>39</v>
      </c>
      <c r="Z41" s="77" t="s">
        <v>68</v>
      </c>
      <c r="AA41" s="77">
        <f>IF(T('ESTRUCTURA PROYECTO'!AX9:BP9)="",0,T('ESTRUCTURA PROYECTO'!AX9:BP9))</f>
        <v>0</v>
      </c>
      <c r="AB41" s="77">
        <f>'ESTRUCTURA PROYECTO'!AV9</f>
        <v>0</v>
      </c>
      <c r="AC41" s="77">
        <f>'ESTRUCTURA PROYECTO'!AW9</f>
        <v>0</v>
      </c>
      <c r="AE41" s="77">
        <f t="shared" si="3"/>
        <v>61</v>
      </c>
      <c r="AF41" s="77" t="str">
        <f t="shared" si="4"/>
        <v/>
      </c>
      <c r="AG41" s="77" t="str">
        <f t="shared" si="5"/>
        <v/>
      </c>
    </row>
    <row r="42" spans="21:53" x14ac:dyDescent="0.25">
      <c r="Y42" s="77">
        <v>40</v>
      </c>
      <c r="Z42" s="77" t="s">
        <v>69</v>
      </c>
      <c r="AA42" s="77">
        <f>IF(T('ESTRUCTURA PROYECTO'!AX10:BP10)="",0,T('ESTRUCTURA PROYECTO'!AX10:BP10))</f>
        <v>0</v>
      </c>
      <c r="AB42" s="77">
        <f>'ESTRUCTURA PROYECTO'!AV10</f>
        <v>0</v>
      </c>
      <c r="AC42" s="77">
        <f>'ESTRUCTURA PROYECTO'!AW10</f>
        <v>0</v>
      </c>
      <c r="AE42" s="77">
        <f t="shared" si="3"/>
        <v>61</v>
      </c>
      <c r="AF42" s="77" t="str">
        <f t="shared" si="4"/>
        <v/>
      </c>
      <c r="AG42" s="77" t="str">
        <f t="shared" si="5"/>
        <v/>
      </c>
    </row>
    <row r="43" spans="21:53" x14ac:dyDescent="0.25">
      <c r="Y43" s="77">
        <v>41</v>
      </c>
      <c r="Z43" s="77" t="s">
        <v>70</v>
      </c>
      <c r="AA43" s="77">
        <f>IF(T('ESTRUCTURA PROYECTO'!AX11:BP11)="",0,T('ESTRUCTURA PROYECTO'!AX11:BP11))</f>
        <v>0</v>
      </c>
      <c r="AB43" s="77">
        <f>'ESTRUCTURA PROYECTO'!AV11</f>
        <v>0</v>
      </c>
      <c r="AC43" s="77">
        <f>'ESTRUCTURA PROYECTO'!AW11</f>
        <v>0</v>
      </c>
      <c r="AE43" s="77">
        <f t="shared" si="3"/>
        <v>61</v>
      </c>
      <c r="AF43" s="77" t="str">
        <f t="shared" si="4"/>
        <v/>
      </c>
      <c r="AG43" s="77" t="str">
        <f t="shared" si="5"/>
        <v/>
      </c>
    </row>
    <row r="44" spans="21:53" x14ac:dyDescent="0.25">
      <c r="Y44" s="77">
        <v>42</v>
      </c>
      <c r="Z44" s="77" t="s">
        <v>71</v>
      </c>
      <c r="AA44" s="77">
        <f>IF(T('ESTRUCTURA PROYECTO'!AX12:BP12)="",0,T('ESTRUCTURA PROYECTO'!AX12:BP12))</f>
        <v>0</v>
      </c>
      <c r="AB44" s="77">
        <f>'ESTRUCTURA PROYECTO'!AV12</f>
        <v>0</v>
      </c>
      <c r="AC44" s="77">
        <f>'ESTRUCTURA PROYECTO'!AW12</f>
        <v>0</v>
      </c>
      <c r="AE44" s="77">
        <f t="shared" si="3"/>
        <v>61</v>
      </c>
      <c r="AF44" s="77" t="str">
        <f t="shared" si="4"/>
        <v/>
      </c>
      <c r="AG44" s="77" t="str">
        <f t="shared" si="5"/>
        <v/>
      </c>
    </row>
    <row r="45" spans="21:53" x14ac:dyDescent="0.25">
      <c r="Y45" s="77">
        <v>43</v>
      </c>
      <c r="Z45" s="76" t="s">
        <v>64</v>
      </c>
      <c r="AA45" s="76">
        <f>IF(T('ESTRUCTURA PROYECTO'!AX14:BP14)="",0,T('ESTRUCTURA PROYECTO'!AX14:BP14))</f>
        <v>0</v>
      </c>
      <c r="AB45" s="76">
        <f>IF(MIN(AB46:AB50)=0,1,MIN(AB46:AB50))</f>
        <v>1</v>
      </c>
      <c r="AC45" s="76">
        <f>MAX(AC46:AC50)</f>
        <v>0</v>
      </c>
      <c r="AE45" s="77">
        <f t="shared" si="3"/>
        <v>61</v>
      </c>
      <c r="AF45" s="77" t="str">
        <f t="shared" si="4"/>
        <v/>
      </c>
      <c r="AG45" s="77" t="str">
        <f t="shared" si="5"/>
        <v/>
      </c>
    </row>
    <row r="46" spans="21:53" x14ac:dyDescent="0.25">
      <c r="Y46" s="77">
        <v>44</v>
      </c>
      <c r="Z46" s="77" t="s">
        <v>77</v>
      </c>
      <c r="AA46" s="77">
        <f>IF(T('ESTRUCTURA PROYECTO'!AX17:BP17)="",0,T('ESTRUCTURA PROYECTO'!AX17:BP17))</f>
        <v>0</v>
      </c>
      <c r="AB46" s="77">
        <f>'ESTRUCTURA PROYECTO'!AV17</f>
        <v>0</v>
      </c>
      <c r="AC46" s="77">
        <f>'ESTRUCTURA PROYECTO'!AW17</f>
        <v>0</v>
      </c>
      <c r="AE46" s="77">
        <f t="shared" si="3"/>
        <v>61</v>
      </c>
      <c r="AF46" s="77" t="str">
        <f t="shared" si="4"/>
        <v/>
      </c>
      <c r="AG46" s="77" t="str">
        <f t="shared" si="5"/>
        <v/>
      </c>
    </row>
    <row r="47" spans="21:53" x14ac:dyDescent="0.25">
      <c r="Y47" s="77">
        <v>45</v>
      </c>
      <c r="Z47" s="77" t="s">
        <v>78</v>
      </c>
      <c r="AA47" s="77">
        <f>IF(T('ESTRUCTURA PROYECTO'!AX18:BP18)="",0,T('ESTRUCTURA PROYECTO'!AX18:BP18))</f>
        <v>0</v>
      </c>
      <c r="AB47" s="77">
        <f>'ESTRUCTURA PROYECTO'!AV18</f>
        <v>0</v>
      </c>
      <c r="AC47" s="77">
        <f>'ESTRUCTURA PROYECTO'!AW18</f>
        <v>0</v>
      </c>
      <c r="AE47" s="77">
        <f t="shared" si="3"/>
        <v>61</v>
      </c>
      <c r="AF47" s="77" t="str">
        <f t="shared" si="4"/>
        <v/>
      </c>
      <c r="AG47" s="77" t="str">
        <f t="shared" si="5"/>
        <v/>
      </c>
    </row>
    <row r="48" spans="21:53" x14ac:dyDescent="0.25">
      <c r="Y48" s="77">
        <v>46</v>
      </c>
      <c r="Z48" s="77" t="s">
        <v>79</v>
      </c>
      <c r="AA48" s="77">
        <f>IF(T('ESTRUCTURA PROYECTO'!AX19:BP19)="",0,T('ESTRUCTURA PROYECTO'!AX19:BP19))</f>
        <v>0</v>
      </c>
      <c r="AB48" s="77">
        <f>'ESTRUCTURA PROYECTO'!AV19</f>
        <v>0</v>
      </c>
      <c r="AC48" s="77">
        <f>'ESTRUCTURA PROYECTO'!AW19</f>
        <v>0</v>
      </c>
      <c r="AE48" s="77">
        <f t="shared" si="3"/>
        <v>61</v>
      </c>
      <c r="AF48" s="77" t="str">
        <f t="shared" si="4"/>
        <v/>
      </c>
      <c r="AG48" s="77" t="str">
        <f t="shared" si="5"/>
        <v/>
      </c>
    </row>
    <row r="49" spans="25:33" x14ac:dyDescent="0.25">
      <c r="Y49" s="77">
        <v>47</v>
      </c>
      <c r="Z49" s="77" t="s">
        <v>80</v>
      </c>
      <c r="AA49" s="77">
        <f>IF(T('ESTRUCTURA PROYECTO'!AX20:BP20)="",0,T('ESTRUCTURA PROYECTO'!AX20:BP20))</f>
        <v>0</v>
      </c>
      <c r="AB49" s="77">
        <f>'ESTRUCTURA PROYECTO'!AV20</f>
        <v>0</v>
      </c>
      <c r="AC49" s="77">
        <f>'ESTRUCTURA PROYECTO'!AW20</f>
        <v>0</v>
      </c>
      <c r="AE49" s="77">
        <f t="shared" si="3"/>
        <v>61</v>
      </c>
      <c r="AF49" s="77" t="str">
        <f t="shared" si="4"/>
        <v/>
      </c>
      <c r="AG49" s="77" t="str">
        <f t="shared" si="5"/>
        <v/>
      </c>
    </row>
    <row r="50" spans="25:33" x14ac:dyDescent="0.25">
      <c r="Y50" s="77">
        <v>48</v>
      </c>
      <c r="Z50" s="77" t="s">
        <v>81</v>
      </c>
      <c r="AA50" s="77">
        <f>IF(T('ESTRUCTURA PROYECTO'!AX21:BP21)="",0,T('ESTRUCTURA PROYECTO'!AX21:BP21))</f>
        <v>0</v>
      </c>
      <c r="AB50" s="77">
        <f>'ESTRUCTURA PROYECTO'!AV21</f>
        <v>0</v>
      </c>
      <c r="AC50" s="77">
        <f>'ESTRUCTURA PROYECTO'!AW21</f>
        <v>0</v>
      </c>
      <c r="AE50" s="77">
        <f t="shared" si="3"/>
        <v>61</v>
      </c>
      <c r="AF50" s="77" t="str">
        <f t="shared" si="4"/>
        <v/>
      </c>
      <c r="AG50" s="77" t="str">
        <f t="shared" si="5"/>
        <v/>
      </c>
    </row>
    <row r="51" spans="25:33" x14ac:dyDescent="0.25">
      <c r="Y51" s="77">
        <v>49</v>
      </c>
      <c r="Z51" s="76" t="s">
        <v>65</v>
      </c>
      <c r="AA51" s="76">
        <f>IF(T('ESTRUCTURA PROYECTO'!AX23:BP23)="",0,T('ESTRUCTURA PROYECTO'!AX23:BP23))</f>
        <v>0</v>
      </c>
      <c r="AB51" s="76">
        <f>IF(MIN(AB52:AB56)=0,1,MIN(AB52:AB56))</f>
        <v>1</v>
      </c>
      <c r="AC51" s="76">
        <f>MAX(AC52:AC56)</f>
        <v>0</v>
      </c>
      <c r="AE51" s="77">
        <f t="shared" si="3"/>
        <v>61</v>
      </c>
      <c r="AF51" s="77" t="str">
        <f t="shared" si="4"/>
        <v/>
      </c>
      <c r="AG51" s="77" t="str">
        <f t="shared" si="5"/>
        <v/>
      </c>
    </row>
    <row r="52" spans="25:33" x14ac:dyDescent="0.25">
      <c r="Y52" s="77">
        <v>50</v>
      </c>
      <c r="Z52" s="77" t="s">
        <v>72</v>
      </c>
      <c r="AA52" s="77">
        <f>IF(T('ESTRUCTURA PROYECTO'!AX26:BP26)="",0,T('ESTRUCTURA PROYECTO'!AX26:BP26))</f>
        <v>0</v>
      </c>
      <c r="AB52" s="77">
        <f>'ESTRUCTURA PROYECTO'!AV26</f>
        <v>0</v>
      </c>
      <c r="AC52" s="77">
        <f>'ESTRUCTURA PROYECTO'!AW26</f>
        <v>0</v>
      </c>
      <c r="AE52" s="77">
        <f t="shared" si="3"/>
        <v>61</v>
      </c>
      <c r="AF52" s="77" t="str">
        <f t="shared" si="4"/>
        <v/>
      </c>
      <c r="AG52" s="77" t="str">
        <f t="shared" si="5"/>
        <v/>
      </c>
    </row>
    <row r="53" spans="25:33" x14ac:dyDescent="0.25">
      <c r="Y53" s="77">
        <v>51</v>
      </c>
      <c r="Z53" s="77" t="s">
        <v>73</v>
      </c>
      <c r="AA53" s="77">
        <f>IF(T('ESTRUCTURA PROYECTO'!AX27:BP27)="",0,T('ESTRUCTURA PROYECTO'!AX27:BP27))</f>
        <v>0</v>
      </c>
      <c r="AB53" s="77">
        <f>'ESTRUCTURA PROYECTO'!AV27</f>
        <v>0</v>
      </c>
      <c r="AC53" s="77">
        <f>'ESTRUCTURA PROYECTO'!AW27</f>
        <v>0</v>
      </c>
      <c r="AE53" s="77">
        <f t="shared" si="3"/>
        <v>61</v>
      </c>
      <c r="AF53" s="77" t="str">
        <f t="shared" si="4"/>
        <v/>
      </c>
      <c r="AG53" s="77" t="str">
        <f t="shared" si="5"/>
        <v/>
      </c>
    </row>
    <row r="54" spans="25:33" x14ac:dyDescent="0.25">
      <c r="Y54" s="77">
        <v>52</v>
      </c>
      <c r="Z54" s="77" t="s">
        <v>74</v>
      </c>
      <c r="AA54" s="77">
        <f>IF(T('ESTRUCTURA PROYECTO'!AX28:BP28)="",0,T('ESTRUCTURA PROYECTO'!AX28:BP28))</f>
        <v>0</v>
      </c>
      <c r="AB54" s="77">
        <f>'ESTRUCTURA PROYECTO'!AV28</f>
        <v>0</v>
      </c>
      <c r="AC54" s="77">
        <f>'ESTRUCTURA PROYECTO'!AW28</f>
        <v>0</v>
      </c>
      <c r="AE54" s="77">
        <f t="shared" si="3"/>
        <v>61</v>
      </c>
      <c r="AF54" s="77" t="str">
        <f t="shared" si="4"/>
        <v/>
      </c>
      <c r="AG54" s="77" t="str">
        <f t="shared" si="5"/>
        <v/>
      </c>
    </row>
    <row r="55" spans="25:33" x14ac:dyDescent="0.25">
      <c r="Y55" s="77">
        <v>53</v>
      </c>
      <c r="Z55" s="77" t="s">
        <v>75</v>
      </c>
      <c r="AA55" s="77">
        <f>IF(T('ESTRUCTURA PROYECTO'!AX29:BP29)="",0,T('ESTRUCTURA PROYECTO'!AX29:BP29))</f>
        <v>0</v>
      </c>
      <c r="AB55" s="77">
        <f>'ESTRUCTURA PROYECTO'!AV29</f>
        <v>0</v>
      </c>
      <c r="AC55" s="77">
        <f>'ESTRUCTURA PROYECTO'!AW29</f>
        <v>0</v>
      </c>
      <c r="AE55" s="77">
        <f t="shared" si="3"/>
        <v>61</v>
      </c>
      <c r="AF55" s="77" t="str">
        <f t="shared" si="4"/>
        <v/>
      </c>
      <c r="AG55" s="77" t="str">
        <f t="shared" si="5"/>
        <v/>
      </c>
    </row>
    <row r="56" spans="25:33" x14ac:dyDescent="0.25">
      <c r="Y56" s="77">
        <v>54</v>
      </c>
      <c r="Z56" s="77" t="s">
        <v>76</v>
      </c>
      <c r="AA56" s="77">
        <f>IF(T('ESTRUCTURA PROYECTO'!AX30:BP30)="",0,T('ESTRUCTURA PROYECTO'!AX30:BP30))</f>
        <v>0</v>
      </c>
      <c r="AB56" s="77">
        <f>'ESTRUCTURA PROYECTO'!AV30</f>
        <v>0</v>
      </c>
      <c r="AC56" s="77">
        <f>'ESTRUCTURA PROYECTO'!AW30</f>
        <v>0</v>
      </c>
      <c r="AE56" s="77">
        <f t="shared" si="3"/>
        <v>61</v>
      </c>
      <c r="AF56" s="77" t="str">
        <f t="shared" si="4"/>
        <v/>
      </c>
      <c r="AG56" s="77" t="str">
        <f t="shared" si="5"/>
        <v/>
      </c>
    </row>
    <row r="57" spans="25:33" x14ac:dyDescent="0.25">
      <c r="Y57" s="77">
        <v>55</v>
      </c>
      <c r="Z57" s="76" t="s">
        <v>66</v>
      </c>
      <c r="AA57" s="76">
        <f>IF(T('ESTRUCTURA PROYECTO'!BU5:CM5)="",0,T('ESTRUCTURA PROYECTO'!BU5:CM5))</f>
        <v>0</v>
      </c>
      <c r="AB57" s="76">
        <f>IF(MIN(AB58:AB62)=0,1,MIN(AB58:AB62))</f>
        <v>1</v>
      </c>
      <c r="AC57" s="76">
        <f>MAX(AC58:AC62)</f>
        <v>0</v>
      </c>
      <c r="AE57" s="77">
        <f t="shared" si="3"/>
        <v>61</v>
      </c>
      <c r="AF57" s="77" t="str">
        <f t="shared" si="4"/>
        <v/>
      </c>
      <c r="AG57" s="77" t="str">
        <f t="shared" si="5"/>
        <v/>
      </c>
    </row>
    <row r="58" spans="25:33" x14ac:dyDescent="0.25">
      <c r="Y58" s="77">
        <v>56</v>
      </c>
      <c r="Z58" s="77" t="s">
        <v>82</v>
      </c>
      <c r="AA58" s="77">
        <f>IF(T('ESTRUCTURA PROYECTO'!BU8:CM8)="",0,T('ESTRUCTURA PROYECTO'!BU8:CM8))</f>
        <v>0</v>
      </c>
      <c r="AB58" s="77">
        <f>'ESTRUCTURA PROYECTO'!BS8</f>
        <v>0</v>
      </c>
      <c r="AC58" s="77">
        <f>'ESTRUCTURA PROYECTO'!BT8</f>
        <v>0</v>
      </c>
      <c r="AE58" s="77">
        <f t="shared" si="3"/>
        <v>61</v>
      </c>
      <c r="AF58" s="77" t="str">
        <f t="shared" si="4"/>
        <v/>
      </c>
      <c r="AG58" s="77" t="str">
        <f t="shared" si="5"/>
        <v/>
      </c>
    </row>
    <row r="59" spans="25:33" x14ac:dyDescent="0.25">
      <c r="Y59" s="77">
        <v>57</v>
      </c>
      <c r="Z59" s="77" t="s">
        <v>83</v>
      </c>
      <c r="AA59" s="77">
        <f>IF(T('ESTRUCTURA PROYECTO'!BU9:CM9)="",0,T('ESTRUCTURA PROYECTO'!BU9:CM9))</f>
        <v>0</v>
      </c>
      <c r="AB59" s="77">
        <f>'ESTRUCTURA PROYECTO'!BS9</f>
        <v>0</v>
      </c>
      <c r="AC59" s="77">
        <f>'ESTRUCTURA PROYECTO'!BT9</f>
        <v>0</v>
      </c>
      <c r="AE59" s="77">
        <f t="shared" si="3"/>
        <v>61</v>
      </c>
      <c r="AF59" s="77" t="str">
        <f t="shared" si="4"/>
        <v/>
      </c>
      <c r="AG59" s="77" t="str">
        <f t="shared" si="5"/>
        <v/>
      </c>
    </row>
    <row r="60" spans="25:33" x14ac:dyDescent="0.25">
      <c r="Y60" s="77">
        <v>58</v>
      </c>
      <c r="Z60" s="77" t="s">
        <v>84</v>
      </c>
      <c r="AA60" s="77">
        <f>IF(T('ESTRUCTURA PROYECTO'!BU10:CM10)="",0,T('ESTRUCTURA PROYECTO'!BU10:CM10))</f>
        <v>0</v>
      </c>
      <c r="AB60" s="77">
        <f>'ESTRUCTURA PROYECTO'!BS10</f>
        <v>0</v>
      </c>
      <c r="AC60" s="77">
        <f>'ESTRUCTURA PROYECTO'!BT10</f>
        <v>0</v>
      </c>
      <c r="AE60" s="77">
        <f t="shared" si="3"/>
        <v>61</v>
      </c>
      <c r="AF60" s="77" t="str">
        <f t="shared" si="4"/>
        <v/>
      </c>
      <c r="AG60" s="77" t="str">
        <f t="shared" si="5"/>
        <v/>
      </c>
    </row>
    <row r="61" spans="25:33" x14ac:dyDescent="0.25">
      <c r="Y61" s="77">
        <v>59</v>
      </c>
      <c r="Z61" s="77" t="s">
        <v>85</v>
      </c>
      <c r="AA61" s="77">
        <f>IF(T('ESTRUCTURA PROYECTO'!BU11:CM11)="",0,T('ESTRUCTURA PROYECTO'!BU11:CM11))</f>
        <v>0</v>
      </c>
      <c r="AB61" s="77">
        <f>'ESTRUCTURA PROYECTO'!BS11</f>
        <v>0</v>
      </c>
      <c r="AC61" s="77">
        <f>'ESTRUCTURA PROYECTO'!BT11</f>
        <v>0</v>
      </c>
      <c r="AE61" s="77">
        <f t="shared" si="3"/>
        <v>61</v>
      </c>
      <c r="AF61" s="77" t="str">
        <f t="shared" si="4"/>
        <v/>
      </c>
      <c r="AG61" s="77" t="str">
        <f t="shared" si="5"/>
        <v/>
      </c>
    </row>
    <row r="62" spans="25:33" x14ac:dyDescent="0.25">
      <c r="Y62" s="77">
        <v>60</v>
      </c>
      <c r="Z62" s="77" t="s">
        <v>86</v>
      </c>
      <c r="AA62" s="77">
        <f>IF(T('ESTRUCTURA PROYECTO'!BU12:CM12)="",0,T('ESTRUCTURA PROYECTO'!BU12:CM12))</f>
        <v>0</v>
      </c>
      <c r="AB62" s="77">
        <f>'ESTRUCTURA PROYECTO'!BS12</f>
        <v>0</v>
      </c>
      <c r="AC62" s="77">
        <f>'ESTRUCTURA PROYECTO'!BT12</f>
        <v>0</v>
      </c>
      <c r="AE62" s="77">
        <f t="shared" si="3"/>
        <v>61</v>
      </c>
      <c r="AF62" s="77" t="str">
        <f t="shared" si="4"/>
        <v/>
      </c>
      <c r="AG62" s="77" t="str">
        <f t="shared" si="5"/>
        <v/>
      </c>
    </row>
  </sheetData>
  <sheetProtection algorithmName="SHA-512" hashValue="nBRm1eaU4kr5q4w3MW+oBmHIFMXt5bevpUjwvd7gu4jU/Hzq5MqDKE4BdqJ+gK+i2u9yEy0kFiDeA1jLftEkTA==" saltValue="ezpP7efOfpI0kCfaTXVQeg==" spinCount="100000" sheet="1" objects="1" scenarios="1"/>
  <mergeCells count="8">
    <mergeCell ref="U25:W25"/>
    <mergeCell ref="U33:W33"/>
    <mergeCell ref="Z1:AC1"/>
    <mergeCell ref="A1:B1"/>
    <mergeCell ref="D1:G1"/>
    <mergeCell ref="U1:W1"/>
    <mergeCell ref="U9:W9"/>
    <mergeCell ref="U17:W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DATOS</vt:lpstr>
      <vt:lpstr>ESTRUCTURA PROYECTO</vt:lpstr>
      <vt:lpstr>GASTOS PROYECTO</vt:lpstr>
      <vt:lpstr>RRHH</vt:lpstr>
      <vt:lpstr>GASTO RRHH</vt:lpstr>
      <vt:lpstr>RESUMEN</vt:lpstr>
      <vt:lpstr>CRONOGRAMA</vt:lpstr>
      <vt:lpstr>Hoja1</vt:lpstr>
      <vt:lpstr>DATOS!Área_de_impresión</vt:lpstr>
      <vt:lpstr>'ESTRUCTURA PROYECTO'!Área_de_impresión</vt:lpstr>
      <vt:lpstr>'GASTO RRHH'!Área_de_impresión</vt:lpstr>
      <vt:lpstr>'GASTOS PROYECTO'!Área_de_impresión</vt:lpstr>
      <vt:lpstr>RESUMEN!Área_de_impresión</vt:lpstr>
      <vt:lpstr>RRHH!Área_de_impresión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2021-04-08T18:50:00Z</cp:lastPrinted>
  <dcterms:created xsi:type="dcterms:W3CDTF">2017-11-07T18:00:47Z</dcterms:created>
  <dcterms:modified xsi:type="dcterms:W3CDTF">2021-04-08T20:19:38Z</dcterms:modified>
</cp:coreProperties>
</file>